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7785" activeTab="0"/>
  </bookViews>
  <sheets>
    <sheet name="DATA" sheetId="1" r:id="rId1"/>
    <sheet name="SUMMARY" sheetId="2" r:id="rId2"/>
  </sheets>
  <definedNames>
    <definedName name="_xlnm._FilterDatabase" localSheetId="0" hidden="1">'DATA'!$A$1:$L$157</definedName>
    <definedName name="_xlnm.Print_Area" localSheetId="0">'DATA'!$A$1:$L$157</definedName>
    <definedName name="_xlnm.Print_Titles" localSheetId="0">'DATA'!$1:$1</definedName>
  </definedNames>
  <calcPr fullCalcOnLoad="1"/>
  <pivotCaches>
    <pivotCache cacheId="1" r:id="rId3"/>
  </pivotCaches>
</workbook>
</file>

<file path=xl/comments1.xml><?xml version="1.0" encoding="utf-8"?>
<comments xmlns="http://schemas.openxmlformats.org/spreadsheetml/2006/main">
  <authors>
    <author>june-butler</author>
  </authors>
  <commentList>
    <comment ref="F50" authorId="0">
      <text>
        <r>
          <rPr>
            <b/>
            <sz val="10"/>
            <rFont val="Tahoma"/>
            <family val="0"/>
          </rPr>
          <t>june-butler:</t>
        </r>
        <r>
          <rPr>
            <sz val="10"/>
            <rFont val="Tahoma"/>
            <family val="0"/>
          </rPr>
          <t xml:space="preserve">
service fee of  70.00 added</t>
        </r>
      </text>
    </comment>
  </commentList>
</comments>
</file>

<file path=xl/sharedStrings.xml><?xml version="1.0" encoding="utf-8"?>
<sst xmlns="http://schemas.openxmlformats.org/spreadsheetml/2006/main" count="655" uniqueCount="276">
  <si>
    <t>ELECTED OFFICIAL</t>
  </si>
  <si>
    <t>INVOICE</t>
  </si>
  <si>
    <t>TRIP COST</t>
  </si>
  <si>
    <t>Airfare</t>
  </si>
  <si>
    <t>Shuttle/Taxi/Rental Car</t>
  </si>
  <si>
    <t>Mileage</t>
  </si>
  <si>
    <t>Parking Tolls</t>
  </si>
  <si>
    <t>Lodging</t>
  </si>
  <si>
    <t>Other</t>
  </si>
  <si>
    <t>Per Diem</t>
  </si>
  <si>
    <t xml:space="preserve">Buel Anglen </t>
  </si>
  <si>
    <t>TXPNC100611</t>
  </si>
  <si>
    <t>CHEROKEE, NC</t>
  </si>
  <si>
    <t>16TH ANNUAL TOTA CONFERENCE &amp; SYMPOSIUM/ EASTERN BANK OF CHEROKEE INDIANS INAUGURATIOLN AND ANNUAL FAIR</t>
  </si>
  <si>
    <t>HOTEL ONLY</t>
  </si>
  <si>
    <t>TAHLEQUAH, OK</t>
  </si>
  <si>
    <t xml:space="preserve">Cara Cowan Watts </t>
  </si>
  <si>
    <t>TXPNC100511</t>
  </si>
  <si>
    <t>TRAIL OF TEARS ASSOC CONF &amp; SYM/ EASTERN BAND INAUGURATION/ ANN CHEROKEE FAIR</t>
  </si>
  <si>
    <t>TXPOKC101911</t>
  </si>
  <si>
    <t>OKLAHOMA CITY, OK</t>
  </si>
  <si>
    <t>2011 GOVERNORS WATER CONFERENCE</t>
  </si>
  <si>
    <t>TXPMN111211</t>
  </si>
  <si>
    <t>MINNEAPOLIS, MN</t>
  </si>
  <si>
    <t>AISES NATIONAL CONFERENCE</t>
  </si>
  <si>
    <t>TXPOR1110411</t>
  </si>
  <si>
    <t>PORTLAND, OR</t>
  </si>
  <si>
    <t>68TH ANNUAL NCAI CONVENTION &amp; MARKET PLACE</t>
  </si>
  <si>
    <t>Curtis Snell</t>
  </si>
  <si>
    <t>TXPCA111911</t>
  </si>
  <si>
    <t>PALM SPRINGS, CA</t>
  </si>
  <si>
    <t>PLASMA-ARC POWER PLANT TOUR</t>
  </si>
  <si>
    <t>David Thornton,Sr.</t>
  </si>
  <si>
    <t>TXPCA102511</t>
  </si>
  <si>
    <t>SANTA ANA, CA</t>
  </si>
  <si>
    <t>CHEROKEE NATION COMMUNITY PICNIC MEETINGS</t>
  </si>
  <si>
    <t>CATOOSA, OK</t>
  </si>
  <si>
    <t xml:space="preserve">Dwight Lay </t>
  </si>
  <si>
    <t>TXPNC100711</t>
  </si>
  <si>
    <t>Don Garvin</t>
  </si>
  <si>
    <t>TXPNM103011</t>
  </si>
  <si>
    <t>ALBUQUERQUE, NM</t>
  </si>
  <si>
    <t>NIEA 42ND ANNUAL CONVENTION &amp; TRADE SHOW</t>
  </si>
  <si>
    <t>Jack Baker</t>
  </si>
  <si>
    <t>TXPTX100911</t>
  </si>
  <si>
    <t>SAN ANTONIO/AUSTIN/FT WORTH, TX</t>
  </si>
  <si>
    <t>ANNUAL COMMUNITY MEETINGS OF CHEROKEE TOWNSHP OF SAN ANTONIA, CENTRAL TX CHEROKEE TOWNSHIP, &amp; THE CHEROKEE COMMUNITY OF NORTH TEXAS</t>
  </si>
  <si>
    <t>TXPCA102311</t>
  </si>
  <si>
    <t>SANTA ANNA/SAN DIEGO, CA</t>
  </si>
  <si>
    <t>TXPAZ/NM111311</t>
  </si>
  <si>
    <t>SCOTSDALE, AZ/ ALBUQUERQUE, NM</t>
  </si>
  <si>
    <t>CHEROKEE AT LARGE COMMUNITY MEETINGS</t>
  </si>
  <si>
    <t>TXPFL112111</t>
  </si>
  <si>
    <t>HOUSTON TX/ CLEARWATER, FL</t>
  </si>
  <si>
    <t>CHEROKEE AT LARGE VOTERS LEAGUE &amp; CHEROKEES OF CENTRAL FL COMM MEETINGS</t>
  </si>
  <si>
    <t>Jodie Fishinghawk</t>
  </si>
  <si>
    <t>TXPOR110311</t>
  </si>
  <si>
    <t>Julia Coates</t>
  </si>
  <si>
    <t>SAN ANTONIO/AUSTIN/ FT WORTH TX</t>
  </si>
  <si>
    <t>CNB MEETING</t>
  </si>
  <si>
    <t>TXPTX103011</t>
  </si>
  <si>
    <t>FORT WORTH, TX</t>
  </si>
  <si>
    <t>TAUGHT CN HISTORY WITH CHEROKEE COMMUNITY OF NORTH TX</t>
  </si>
  <si>
    <t>TXPTX101711</t>
  </si>
  <si>
    <t>TXPCA102411</t>
  </si>
  <si>
    <t>PADADENA/SANTA ANA/SAN DIEGO, CA</t>
  </si>
  <si>
    <t>AMERICAN SOCIETY FOR ETHNOHISTORY 2011 ANNUAL MEETING &amp; CN COMM PICNIC MEETINGS</t>
  </si>
  <si>
    <t>TXPAZ111311</t>
  </si>
  <si>
    <t>TUSCON/SCOTTSDALE, AZ</t>
  </si>
  <si>
    <t>AT LARGE COMMUNITY MEETINGS FOR VALLEY OF THE SUN CHEROKEES &amp; DESERT CHEROKEES</t>
  </si>
  <si>
    <t>Lee Keener</t>
  </si>
  <si>
    <t>TXPOR110411</t>
  </si>
  <si>
    <t>TXPTAH111411</t>
  </si>
  <si>
    <t>Tina Jordan</t>
  </si>
  <si>
    <t>TERO DINNER</t>
  </si>
  <si>
    <t>TXPDC030612</t>
  </si>
  <si>
    <t>WASHINGTON DC</t>
  </si>
  <si>
    <t>NCAI EXECUTIVE COUNCIL WINTER SESSION</t>
  </si>
  <si>
    <t>TXPTX030512</t>
  </si>
  <si>
    <t>TEXAS CITY, TX</t>
  </si>
  <si>
    <t>20TH ANNUAL CONF ON MGNT OF ADULTS &amp; JUVENILES</t>
  </si>
  <si>
    <t>TXPOKC021812</t>
  </si>
  <si>
    <t>OK NATIVE AMERICAN STUDENTS IN HIGHER ED 2012 CONF</t>
  </si>
  <si>
    <t>TXPCAT022012</t>
  </si>
  <si>
    <t>TXPTAH011612</t>
  </si>
  <si>
    <t>TXPTAH020112</t>
  </si>
  <si>
    <t>TXPTAH021412</t>
  </si>
  <si>
    <t>TXPTAH030112</t>
  </si>
  <si>
    <t>FY12 YEAR END</t>
  </si>
  <si>
    <t>TXPNV030112</t>
  </si>
  <si>
    <t>LAS VEGAS, NV</t>
  </si>
  <si>
    <t>RES2012 CONFERENCE</t>
  </si>
  <si>
    <t>TXPNV022912</t>
  </si>
  <si>
    <t>TXPDC030812</t>
  </si>
  <si>
    <t>MEETINGS</t>
  </si>
  <si>
    <t>TXPCAT021912</t>
  </si>
  <si>
    <t>TRIBAL COUNCIL OFFICIAL BUSINESS</t>
  </si>
  <si>
    <t>TXPAZ013012</t>
  </si>
  <si>
    <t>PHOENIX, AZ</t>
  </si>
  <si>
    <t>TEACH CN HISTORY COURSE</t>
  </si>
  <si>
    <t>TXPAZ021312</t>
  </si>
  <si>
    <t>TXPCAL030512</t>
  </si>
  <si>
    <t>SAN FRANCISCO, CA</t>
  </si>
  <si>
    <t>HISTORY SEMINAR PRESENTATION</t>
  </si>
  <si>
    <t>TXPCA031912</t>
  </si>
  <si>
    <t>TXPOKC061312</t>
  </si>
  <si>
    <t>SOVEREIGNTY SYMPOSIUM 2012</t>
  </si>
  <si>
    <t>TXPTX062212</t>
  </si>
  <si>
    <t>Bogota &amp; Garland TX</t>
  </si>
  <si>
    <t xml:space="preserve">Inspection of CN properties </t>
  </si>
  <si>
    <t>TXPCA040512</t>
  </si>
  <si>
    <t>SAN DIEGO, CA</t>
  </si>
  <si>
    <t>INDIAN GAMING 2012</t>
  </si>
  <si>
    <t>TXPCA060712</t>
  </si>
  <si>
    <t>EVENT PLANNING MADE EASY SEMINAR</t>
  </si>
  <si>
    <t>TXPTAH041712</t>
  </si>
  <si>
    <t>TXPTAH042712</t>
  </si>
  <si>
    <t>TXPTAH050512</t>
  </si>
  <si>
    <t>TXPTAH060112</t>
  </si>
  <si>
    <t>TXPTAH061112</t>
  </si>
  <si>
    <t>TXPCA040412</t>
  </si>
  <si>
    <t>SAN DIEGO,  CA</t>
  </si>
  <si>
    <t>NIGA 2012 TRADESHOW &amp; CONVENTION</t>
  </si>
  <si>
    <t>Oklahoma City, OK</t>
  </si>
  <si>
    <t>Sovereignty Symposium 2012</t>
  </si>
  <si>
    <t>TXPNOR060812</t>
  </si>
  <si>
    <t>TXPCAL042912</t>
  </si>
  <si>
    <t>SACREMENTO, CA</t>
  </si>
  <si>
    <t>CN COMMUNITY PICNIC MEETING</t>
  </si>
  <si>
    <t>TXPORWA061012</t>
  </si>
  <si>
    <t>AT LARGE ORGANIZATIONS IN THE PACIFIC NORTHWEST</t>
  </si>
  <si>
    <t>TXPTX051912</t>
  </si>
  <si>
    <t>Belton, TX</t>
  </si>
  <si>
    <t>Cherokee Nation Picnic</t>
  </si>
  <si>
    <t>TXPGATN051312</t>
  </si>
  <si>
    <t>Germantown GA, Colhorn TN</t>
  </si>
  <si>
    <t>New Echota Cherokee State Capitol Historic Site 5oth Ann.</t>
  </si>
  <si>
    <t>TXPCAL050112</t>
  </si>
  <si>
    <t>BAKERSFIELD, CA</t>
  </si>
  <si>
    <t>FIVE TRIBES INTER TRIBAL MEETING</t>
  </si>
  <si>
    <t>TXPOKC052212</t>
  </si>
  <si>
    <t>NORMAN, OK</t>
  </si>
  <si>
    <t>TXPCO040212</t>
  </si>
  <si>
    <t>DENVER, CO</t>
  </si>
  <si>
    <t>AT LARGE COMMUNITY MEETING</t>
  </si>
  <si>
    <t>TXPCA043012</t>
  </si>
  <si>
    <t>TXPORWA061112</t>
  </si>
  <si>
    <t>TXPAZ051312</t>
  </si>
  <si>
    <t>VALLEY OF THE SUN CHEROKEES COMMUNITY MEETING</t>
  </si>
  <si>
    <t>TXPTX062412</t>
  </si>
  <si>
    <t>Houston, TX</t>
  </si>
  <si>
    <t>TXPTAH090312</t>
  </si>
  <si>
    <t>TXPTX091612</t>
  </si>
  <si>
    <t>SAN ANTONIO, TX</t>
  </si>
  <si>
    <t>TXPKS072112</t>
  </si>
  <si>
    <t>WITCHITA, KS</t>
  </si>
  <si>
    <t>TXPCA081312</t>
  </si>
  <si>
    <t>BURBANK/OAKLAND CA</t>
  </si>
  <si>
    <t>TXPNC071512</t>
  </si>
  <si>
    <t>Cherokee, NC</t>
  </si>
  <si>
    <t>Joint Council</t>
  </si>
  <si>
    <t>TXPCA080512</t>
  </si>
  <si>
    <t>UNIVERSAL CITY, CA</t>
  </si>
  <si>
    <t>ALL MY RELATIONS CONFERENCE</t>
  </si>
  <si>
    <t>TXPTAH090212</t>
  </si>
  <si>
    <t>CHEROKEE HOLIDAY- HOTEL ONLY</t>
  </si>
  <si>
    <t>TXPNC071412</t>
  </si>
  <si>
    <t>TRI-COUNCIL MEETING</t>
  </si>
  <si>
    <t>TXPTAH090412</t>
  </si>
  <si>
    <t>TXPTAH083112</t>
  </si>
  <si>
    <t>CHEROKEE HOLIDAY HOTEL ONLY</t>
  </si>
  <si>
    <t>TXPTAH082112</t>
  </si>
  <si>
    <t>TXPTAH092712</t>
  </si>
  <si>
    <t>TULSA, OK</t>
  </si>
  <si>
    <t>FY12 YE TRAVEL</t>
  </si>
  <si>
    <t>TXPKSCO072312</t>
  </si>
  <si>
    <t>WICHITA KS/KANSAS CITY MO</t>
  </si>
  <si>
    <t>TXPFL083112</t>
  </si>
  <si>
    <t>TAMPA, FL</t>
  </si>
  <si>
    <t>REPUBLICAN NATIONAL CONVENTION</t>
  </si>
  <si>
    <t>TXPTAH090112</t>
  </si>
  <si>
    <t>TXPOKC081312</t>
  </si>
  <si>
    <t>2012 OIGA CONFERENCE</t>
  </si>
  <si>
    <t>TXPNC071312</t>
  </si>
  <si>
    <t>TXPLA091412</t>
  </si>
  <si>
    <t>NEW ORLEANS, LA</t>
  </si>
  <si>
    <t>NATIVE AMERICAN HOUSING CONFERENCE</t>
  </si>
  <si>
    <t>TXPKSCO072212</t>
  </si>
  <si>
    <t>BEDFORD, TX</t>
  </si>
  <si>
    <t>COMMUNITY MEETING OF NORTH TEXAS</t>
  </si>
  <si>
    <t>TXPNC071612</t>
  </si>
  <si>
    <t>Chuck Hoskin Jr.</t>
  </si>
  <si>
    <t>David Walkingstick</t>
  </si>
  <si>
    <t>Frankie Hargis</t>
  </si>
  <si>
    <t>Janelle Fullbright</t>
  </si>
  <si>
    <t>Joe Byrd</t>
  </si>
  <si>
    <t>TXP121311</t>
  </si>
  <si>
    <t>TRIBAL COUNCIL MTG &amp; MONTHLY COMMITTEE MTG</t>
  </si>
  <si>
    <t>HOTEL 103112</t>
  </si>
  <si>
    <t>HOTEL ONLY - NO INFO PROVIDED</t>
  </si>
  <si>
    <t>Grand Total</t>
  </si>
  <si>
    <t>Sum of TRIP COST</t>
  </si>
  <si>
    <t>Total</t>
  </si>
  <si>
    <t xml:space="preserve">Meredith Frailey </t>
  </si>
  <si>
    <t>TRIBAL COUNCIL &amp; COMMITTEE MTGS 12.13.11</t>
  </si>
  <si>
    <t>TRIBAL COUNCIL &amp; COMMITTEE MTGS 11.14.11</t>
  </si>
  <si>
    <t xml:space="preserve">TRIBAL COUNCIL &amp; COMMITTEE MTGS </t>
  </si>
  <si>
    <t>CHEROKEE NATIONAL HOLIDAY - HOTEL ONLY</t>
  </si>
  <si>
    <t>HOTEL ONLY-CNB BOARD MTG</t>
  </si>
  <si>
    <t>JUDICIAL CONFERENCE</t>
  </si>
  <si>
    <t xml:space="preserve">COMMITTEE MTGS </t>
  </si>
  <si>
    <t>REMEMBER THE REMOVAL BIKE RIDE SEND OFF</t>
  </si>
  <si>
    <t>HOTELS AND MEALS-CNB BOARD MTG</t>
  </si>
  <si>
    <t>AT LARGE COMMUNITY MTGS</t>
  </si>
  <si>
    <t>CNB BOARD MEETING</t>
  </si>
  <si>
    <t>CN CULTURAL CENTER</t>
  </si>
  <si>
    <t>HOTEL &amp; MEALS - CNB BOARD MEETING</t>
  </si>
  <si>
    <t>HARD ROCK 9/20/12-9/21/12-CNB MTG</t>
  </si>
  <si>
    <t>TOBY KEITH'S-BUSINESS MEAL-9/20/12 CNB MTG</t>
  </si>
  <si>
    <t>HARD ROCK 9/15/12 CNB MTG</t>
  </si>
  <si>
    <t>HARD ROCK 01/29/12 CNB MTG</t>
  </si>
  <si>
    <t>DESTINATION</t>
  </si>
  <si>
    <t>PURPOSE</t>
  </si>
  <si>
    <t>MEAL ONLY-HARD ROCK - CATOOSA 09/26/12</t>
  </si>
  <si>
    <t>HOTEL ONLY- HARD ROCK-CATOOSA 08/31/12</t>
  </si>
  <si>
    <t>MEAL ONLY-HARD ROCK - CATOOSA 08/29/12</t>
  </si>
  <si>
    <t>MEAL ONLY - HARD ROCK, CATOOSA 06/26/12</t>
  </si>
  <si>
    <t>HOTEL ONLY- HARD ROCK-CATOOSA 03/19/12</t>
  </si>
  <si>
    <t>BEST WESTERN BARTLESVILLE, OK 07/01/12</t>
  </si>
  <si>
    <t>MEAL ONLY - HARD ROCK, CATOOSA 04/26/12</t>
  </si>
  <si>
    <t>HOTEL ONLY- HARD ROCK-CATOOSA 03/05/12</t>
  </si>
  <si>
    <t>Bill John Baker-Principal Chief</t>
  </si>
  <si>
    <t>TXPTX122911</t>
  </si>
  <si>
    <t>PLANO, TX</t>
  </si>
  <si>
    <t>JOB CREATION WITH VICK JAIN, VP OF WINGSPAN</t>
  </si>
  <si>
    <t>TXPOKC021412</t>
  </si>
  <si>
    <t>NATIVE AMERICAN CAUCUS/ LEGISLATIVE DAY</t>
  </si>
  <si>
    <t>CN Meetings</t>
  </si>
  <si>
    <t>TXPKS040112</t>
  </si>
  <si>
    <t>KANSAS CITY, KS</t>
  </si>
  <si>
    <t>AT LARGE MEETINGS/HISTORY PRESENTATION/COMMUNITY MEETING</t>
  </si>
  <si>
    <t>TXPOKC041312</t>
  </si>
  <si>
    <t>STATE DEMOCRATIC CONVENTION</t>
  </si>
  <si>
    <t>TXPCA050112</t>
  </si>
  <si>
    <t>INTER TRIBAL ASSOC QTRLY MEETING</t>
  </si>
  <si>
    <t>TXPNC/DC/MA071912</t>
  </si>
  <si>
    <t>NC, DC, MA</t>
  </si>
  <si>
    <t>Joint Council, Majority Trust Retreat, USDA Meetings</t>
  </si>
  <si>
    <t>TXPCAT072012</t>
  </si>
  <si>
    <t>USDA/Rus Brooadbankd Grant kickoff</t>
  </si>
  <si>
    <t>TXPNC090712</t>
  </si>
  <si>
    <t>Charolette, NC</t>
  </si>
  <si>
    <t>Democratic National Convention</t>
  </si>
  <si>
    <t>Dallas, TX</t>
  </si>
  <si>
    <t>S.Joe Crittenden-Deputy Chief</t>
  </si>
  <si>
    <t>NCAI</t>
  </si>
  <si>
    <t>NCAI: Eastern Ok Vice-President</t>
  </si>
  <si>
    <t>TEMPLE, TX</t>
  </si>
  <si>
    <t>TXPNE062012</t>
  </si>
  <si>
    <t>LINCOLN, NE</t>
  </si>
  <si>
    <t>TXPNC083112CANC</t>
  </si>
  <si>
    <t>HOTEL FOR CANCELLED TRIP</t>
  </si>
  <si>
    <t>16TH ANNUAL TOTA CONFERENCE &amp; SYMPOSIUM/ EASTERN BANK OF CHEROKEE INDIANS INAUGURATION AND ANNUAL FAIR</t>
  </si>
  <si>
    <t>NCAI MID YEAR CONFERENCE</t>
  </si>
  <si>
    <t>TRIBAL COUNCIL &amp; COMMITTEE MTGS 12/11/11</t>
  </si>
  <si>
    <t>10/30/11 HOTEL ONLY CNB MEETING</t>
  </si>
  <si>
    <t>TRI-COUNCIL MTGS</t>
  </si>
  <si>
    <t>10/12/11 HOTEL STAY - MEETINGS</t>
  </si>
  <si>
    <t>10/31/11 HOTEL STAY-MEETINGS</t>
  </si>
  <si>
    <t>11/18/11 HOTEL STAY-MEETINGS</t>
  </si>
  <si>
    <t>HOTEL ONLY  02/01/12-MEETINGS</t>
  </si>
  <si>
    <t>HOTEL ONLY 02/14/12-MEETINGS</t>
  </si>
  <si>
    <t>HOTEL ONLY 03/01/12-MEETINGS</t>
  </si>
  <si>
    <t>HOTEL ONLY 03/04/12-MEETINGS</t>
  </si>
  <si>
    <t>HOTEL ONLY 05/05/02-MEETINGS</t>
  </si>
  <si>
    <t>HOTEL ONLY 08/19/12-MEETINGS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</si>
</sst>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43" fontId="3" fillId="0" borderId="10" xfId="42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43" fontId="3" fillId="0" borderId="10" xfId="42" applyFont="1" applyFill="1" applyBorder="1" applyAlignment="1">
      <alignment/>
    </xf>
    <xf numFmtId="43" fontId="3" fillId="0" borderId="10" xfId="42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48" fillId="0" borderId="10" xfId="42" applyFont="1" applyFill="1" applyBorder="1" applyAlignment="1">
      <alignment/>
    </xf>
    <xf numFmtId="0" fontId="29" fillId="33" borderId="13" xfId="0" applyFont="1" applyFill="1" applyBorder="1" applyAlignment="1">
      <alignment/>
    </xf>
    <xf numFmtId="0" fontId="29" fillId="33" borderId="11" xfId="0" applyFont="1" applyFill="1" applyBorder="1" applyAlignment="1">
      <alignment/>
    </xf>
    <xf numFmtId="0" fontId="49" fillId="0" borderId="0" xfId="0" applyFont="1" applyFill="1" applyAlignment="1">
      <alignment horizontal="center" wrapText="1" shrinkToFit="1"/>
    </xf>
    <xf numFmtId="44" fontId="50" fillId="0" borderId="0" xfId="44" applyFont="1" applyFill="1" applyAlignment="1">
      <alignment/>
    </xf>
    <xf numFmtId="0" fontId="2" fillId="34" borderId="14" xfId="0" applyFont="1" applyFill="1" applyBorder="1" applyAlignment="1">
      <alignment horizontal="center" wrapText="1" shrinkToFit="1"/>
    </xf>
    <xf numFmtId="43" fontId="2" fillId="34" borderId="15" xfId="42" applyFont="1" applyFill="1" applyBorder="1" applyAlignment="1">
      <alignment horizontal="center" wrapText="1" shrinkToFit="1"/>
    </xf>
    <xf numFmtId="0" fontId="2" fillId="34" borderId="15" xfId="0" applyFont="1" applyFill="1" applyBorder="1" applyAlignment="1">
      <alignment horizontal="center" wrapText="1" shrinkToFit="1"/>
    </xf>
    <xf numFmtId="0" fontId="2" fillId="34" borderId="16" xfId="0" applyFont="1" applyFill="1" applyBorder="1" applyAlignment="1">
      <alignment horizontal="center" wrapText="1" shrinkToFit="1"/>
    </xf>
    <xf numFmtId="44" fontId="2" fillId="34" borderId="14" xfId="44" applyFont="1" applyFill="1" applyBorder="1" applyAlignment="1">
      <alignment horizontal="center"/>
    </xf>
    <xf numFmtId="44" fontId="2" fillId="34" borderId="14" xfId="44" applyFont="1" applyFill="1" applyBorder="1" applyAlignment="1">
      <alignment horizontal="left"/>
    </xf>
    <xf numFmtId="44" fontId="2" fillId="34" borderId="15" xfId="44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44" fontId="29" fillId="33" borderId="19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numFmt numFmtId="44" formatCode="_(&quot;$&quot;* #,##0.00_);_(&quot;$&quot;* \(#,##0.00\);_(&quot;$&quot;* &quot;-&quot;??_);_(@_)"/>
      <border/>
    </dxf>
    <dxf>
      <font>
        <color rgb="FFFFFFFF"/>
      </font>
      <fill>
        <patternFill patternType="solid">
          <bgColor rgb="FF0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56" sheet="DATA"/>
  </cacheSource>
  <cacheFields count="12">
    <cacheField name="ELECTED OFFICIAL">
      <sharedItems containsMixedTypes="0" count="20">
        <s v="Dwight Lay "/>
        <s v="Bill John Baker-Principal Chief"/>
        <s v="S.Joe Crittenden-Deputy Chief"/>
        <s v="Buel Anglen "/>
        <s v="Cara Cowan Watts "/>
        <s v="Chuck Hoskin Jr."/>
        <s v="Curtis Snell"/>
        <s v="David Thornton,Sr."/>
        <s v="David Walkingstick"/>
        <s v="Don Garvin"/>
        <s v="Frankie Hargis"/>
        <s v="Jack Baker"/>
        <s v="Janelle Fullbright"/>
        <s v="Jodie Fishinghawk"/>
        <s v="Joe Byrd"/>
        <s v="Julia Coates"/>
        <s v="Lee Keener"/>
        <s v="Meredith Frailey "/>
        <s v="Tina Jordan"/>
        <s v="Meredith Frailey -"/>
      </sharedItems>
    </cacheField>
    <cacheField name="INVOICE">
      <sharedItems containsMixedTypes="0"/>
    </cacheField>
    <cacheField name="TRIP COST">
      <sharedItems containsSemiMixedTypes="0" containsString="0" containsMixedTypes="0" containsNumber="1"/>
    </cacheField>
    <cacheField name="DESTINATION">
      <sharedItems containsMixedTypes="0"/>
    </cacheField>
    <cacheField name="PURPOSE">
      <sharedItems containsMixedTypes="0"/>
    </cacheField>
    <cacheField name="Airfare">
      <sharedItems containsMixedTypes="1" containsNumber="1"/>
    </cacheField>
    <cacheField name="Shuttle/Taxi/Rental Car">
      <sharedItems containsMixedTypes="1" containsNumber="1"/>
    </cacheField>
    <cacheField name="Mileage">
      <sharedItems containsMixedTypes="1" containsNumber="1"/>
    </cacheField>
    <cacheField name="Parking Tolls">
      <sharedItems containsMixedTypes="1" containsNumber="1"/>
    </cacheField>
    <cacheField name="Lodging">
      <sharedItems containsMixedTypes="1" containsNumber="1"/>
    </cacheField>
    <cacheField name="Other">
      <sharedItems containsMixedTypes="1" containsNumber="1"/>
    </cacheField>
    <cacheField name="Per Diem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22" firstHeaderRow="2" firstDataRow="2" firstDataCol="1"/>
  <pivotFields count="12">
    <pivotField axis="axisRow" compact="0" outline="0" subtotalTop="0" showAll="0">
      <items count="21">
        <item x="3"/>
        <item x="4"/>
        <item x="5"/>
        <item x="6"/>
        <item x="7"/>
        <item x="8"/>
        <item x="9"/>
        <item x="0"/>
        <item x="10"/>
        <item x="11"/>
        <item x="12"/>
        <item x="13"/>
        <item x="14"/>
        <item x="15"/>
        <item x="16"/>
        <item m="1" x="19"/>
        <item x="18"/>
        <item x="17"/>
        <item x="1"/>
        <item x="2"/>
        <item t="default"/>
      </items>
    </pivotField>
    <pivotField compact="0" outline="0" subtotalTop="0" showAll="0"/>
    <pivotField dataField="1" compact="0" outline="0" subtotalTop="0" showAll="0" numFmtId="43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um of TRIP COST" fld="2" baseField="0" baseItem="0"/>
  </dataFields>
  <formats count="4">
    <format dxfId="0">
      <pivotArea outline="0" fieldPosition="0" grandRow="1"/>
    </format>
    <format dxfId="1">
      <pivotArea outline="0" fieldPosition="0" grandRow="1"/>
    </format>
    <format dxfId="1">
      <pivotArea outline="0" fieldPosition="0" dataOnly="0" grandRow="1" labelOnly="1"/>
    </format>
    <format dxfId="1">
      <pivotArea outline="0" fieldPosition="0" axis="axisRow" dataOnly="0" field="0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2.140625" style="0" bestFit="1" customWidth="1"/>
    <col min="2" max="2" width="16.140625" style="0" bestFit="1" customWidth="1"/>
    <col min="3" max="3" width="12.57421875" style="0" bestFit="1" customWidth="1"/>
    <col min="4" max="4" width="37.140625" style="0" customWidth="1"/>
    <col min="5" max="5" width="43.28125" style="0" bestFit="1" customWidth="1"/>
    <col min="6" max="6" width="11.00390625" style="0" bestFit="1" customWidth="1"/>
    <col min="7" max="7" width="11.7109375" style="0" customWidth="1"/>
    <col min="8" max="8" width="11.00390625" style="0" bestFit="1" customWidth="1"/>
    <col min="9" max="9" width="10.57421875" style="0" customWidth="1"/>
    <col min="10" max="10" width="11.00390625" style="0" bestFit="1" customWidth="1"/>
    <col min="11" max="11" width="10.28125" style="0" customWidth="1"/>
    <col min="12" max="12" width="11.00390625" style="0" customWidth="1"/>
  </cols>
  <sheetData>
    <row r="1" spans="1:12" s="16" customFormat="1" ht="29.25" customHeight="1">
      <c r="A1" s="18" t="s">
        <v>0</v>
      </c>
      <c r="B1" s="18" t="s">
        <v>1</v>
      </c>
      <c r="C1" s="19" t="s">
        <v>2</v>
      </c>
      <c r="D1" s="18" t="s">
        <v>221</v>
      </c>
      <c r="E1" s="18" t="s">
        <v>222</v>
      </c>
      <c r="F1" s="18" t="s">
        <v>3</v>
      </c>
      <c r="G1" s="18" t="s">
        <v>4</v>
      </c>
      <c r="H1" s="18" t="s">
        <v>5</v>
      </c>
      <c r="I1" s="18" t="s">
        <v>6</v>
      </c>
      <c r="J1" s="18" t="s">
        <v>7</v>
      </c>
      <c r="K1" s="20" t="s">
        <v>8</v>
      </c>
      <c r="L1" s="21" t="s">
        <v>9</v>
      </c>
    </row>
    <row r="2" spans="1:12" s="1" customFormat="1" ht="18" customHeight="1">
      <c r="A2" s="2" t="s">
        <v>37</v>
      </c>
      <c r="B2" s="2" t="s">
        <v>14</v>
      </c>
      <c r="C2" s="3">
        <f aca="true" t="shared" si="0" ref="C2:C33">SUM(F2:L2)</f>
        <v>62.09</v>
      </c>
      <c r="D2" s="2" t="s">
        <v>15</v>
      </c>
      <c r="E2" s="4" t="s">
        <v>267</v>
      </c>
      <c r="F2" s="13">
        <v>0</v>
      </c>
      <c r="G2" s="13">
        <v>0</v>
      </c>
      <c r="H2" s="5">
        <v>0</v>
      </c>
      <c r="I2" s="13">
        <v>0</v>
      </c>
      <c r="J2" s="13">
        <v>62.09</v>
      </c>
      <c r="K2" s="13">
        <v>0</v>
      </c>
      <c r="L2" s="13">
        <v>0</v>
      </c>
    </row>
    <row r="3" spans="1:12" s="1" customFormat="1" ht="18" customHeight="1">
      <c r="A3" s="2" t="s">
        <v>37</v>
      </c>
      <c r="B3" s="2" t="s">
        <v>14</v>
      </c>
      <c r="C3" s="3">
        <f t="shared" si="0"/>
        <v>62.09</v>
      </c>
      <c r="D3" s="2" t="s">
        <v>15</v>
      </c>
      <c r="E3" s="4" t="s">
        <v>268</v>
      </c>
      <c r="F3" s="13">
        <v>0</v>
      </c>
      <c r="G3" s="13">
        <v>0</v>
      </c>
      <c r="H3" s="5">
        <v>0</v>
      </c>
      <c r="I3" s="13">
        <v>0</v>
      </c>
      <c r="J3" s="13">
        <v>62.09</v>
      </c>
      <c r="K3" s="13">
        <v>0</v>
      </c>
      <c r="L3" s="13">
        <v>0</v>
      </c>
    </row>
    <row r="4" spans="1:12" s="1" customFormat="1" ht="18" customHeight="1">
      <c r="A4" s="2" t="s">
        <v>37</v>
      </c>
      <c r="B4" s="2" t="s">
        <v>14</v>
      </c>
      <c r="C4" s="3">
        <f t="shared" si="0"/>
        <v>124.18</v>
      </c>
      <c r="D4" s="2" t="s">
        <v>15</v>
      </c>
      <c r="E4" s="4" t="s">
        <v>269</v>
      </c>
      <c r="F4" s="13">
        <v>0</v>
      </c>
      <c r="G4" s="13">
        <v>0</v>
      </c>
      <c r="H4" s="5">
        <v>0</v>
      </c>
      <c r="I4" s="13">
        <v>0</v>
      </c>
      <c r="J4" s="13">
        <v>124.18</v>
      </c>
      <c r="K4" s="13">
        <v>0</v>
      </c>
      <c r="L4" s="13">
        <v>0</v>
      </c>
    </row>
    <row r="5" spans="1:12" s="1" customFormat="1" ht="21.75" customHeight="1">
      <c r="A5" s="2" t="s">
        <v>37</v>
      </c>
      <c r="B5" s="2" t="s">
        <v>85</v>
      </c>
      <c r="C5" s="3">
        <f t="shared" si="0"/>
        <v>54.95</v>
      </c>
      <c r="D5" s="2" t="s">
        <v>15</v>
      </c>
      <c r="E5" s="4" t="s">
        <v>270</v>
      </c>
      <c r="F5" s="13">
        <v>0</v>
      </c>
      <c r="G5" s="13">
        <v>0</v>
      </c>
      <c r="H5" s="5">
        <v>0</v>
      </c>
      <c r="I5" s="13">
        <v>0</v>
      </c>
      <c r="J5" s="13">
        <v>54.95</v>
      </c>
      <c r="K5" s="13">
        <v>0</v>
      </c>
      <c r="L5" s="13">
        <v>0</v>
      </c>
    </row>
    <row r="6" spans="1:12" s="1" customFormat="1" ht="18" customHeight="1">
      <c r="A6" s="2" t="s">
        <v>37</v>
      </c>
      <c r="B6" s="2" t="s">
        <v>86</v>
      </c>
      <c r="C6" s="3">
        <f t="shared" si="0"/>
        <v>109.9</v>
      </c>
      <c r="D6" s="2" t="s">
        <v>15</v>
      </c>
      <c r="E6" s="4" t="s">
        <v>271</v>
      </c>
      <c r="F6" s="13">
        <v>0</v>
      </c>
      <c r="G6" s="13">
        <v>0</v>
      </c>
      <c r="H6" s="5">
        <v>0</v>
      </c>
      <c r="I6" s="13">
        <v>0</v>
      </c>
      <c r="J6" s="13">
        <v>109.9</v>
      </c>
      <c r="K6" s="13">
        <v>0</v>
      </c>
      <c r="L6" s="13">
        <v>0</v>
      </c>
    </row>
    <row r="7" spans="1:12" s="1" customFormat="1" ht="18" customHeight="1">
      <c r="A7" s="2" t="s">
        <v>37</v>
      </c>
      <c r="B7" s="2" t="s">
        <v>87</v>
      </c>
      <c r="C7" s="3">
        <f t="shared" si="0"/>
        <v>54.95</v>
      </c>
      <c r="D7" s="2" t="s">
        <v>15</v>
      </c>
      <c r="E7" s="4" t="s">
        <v>272</v>
      </c>
      <c r="F7" s="13">
        <v>0</v>
      </c>
      <c r="G7" s="13">
        <v>0</v>
      </c>
      <c r="H7" s="5">
        <v>0</v>
      </c>
      <c r="I7" s="13">
        <v>0</v>
      </c>
      <c r="J7" s="13">
        <v>54.95</v>
      </c>
      <c r="K7" s="13">
        <v>0</v>
      </c>
      <c r="L7" s="13">
        <v>0</v>
      </c>
    </row>
    <row r="8" spans="1:12" s="1" customFormat="1" ht="18" customHeight="1">
      <c r="A8" s="2" t="s">
        <v>37</v>
      </c>
      <c r="B8" s="2" t="s">
        <v>88</v>
      </c>
      <c r="C8" s="3">
        <f t="shared" si="0"/>
        <v>47.06</v>
      </c>
      <c r="D8" s="2" t="s">
        <v>36</v>
      </c>
      <c r="E8" s="4" t="s">
        <v>273</v>
      </c>
      <c r="F8" s="13">
        <v>0</v>
      </c>
      <c r="G8" s="13">
        <v>0</v>
      </c>
      <c r="H8" s="5">
        <v>0</v>
      </c>
      <c r="I8" s="13">
        <v>0</v>
      </c>
      <c r="J8" s="13">
        <v>47.06</v>
      </c>
      <c r="K8" s="13">
        <v>0</v>
      </c>
      <c r="L8" s="13">
        <v>0</v>
      </c>
    </row>
    <row r="9" spans="1:12" s="1" customFormat="1" ht="18" customHeight="1">
      <c r="A9" s="2" t="s">
        <v>37</v>
      </c>
      <c r="B9" s="2" t="s">
        <v>117</v>
      </c>
      <c r="C9" s="3">
        <f t="shared" si="0"/>
        <v>124.18</v>
      </c>
      <c r="D9" s="2" t="s">
        <v>15</v>
      </c>
      <c r="E9" s="4" t="s">
        <v>274</v>
      </c>
      <c r="F9" s="13">
        <v>0</v>
      </c>
      <c r="G9" s="13">
        <v>0</v>
      </c>
      <c r="H9" s="5">
        <v>0</v>
      </c>
      <c r="I9" s="13">
        <v>0</v>
      </c>
      <c r="J9" s="13">
        <v>124.18</v>
      </c>
      <c r="K9" s="13">
        <v>0</v>
      </c>
      <c r="L9" s="13">
        <v>0</v>
      </c>
    </row>
    <row r="10" spans="1:12" s="1" customFormat="1" ht="18" customHeight="1">
      <c r="A10" s="2" t="s">
        <v>37</v>
      </c>
      <c r="B10" s="2" t="s">
        <v>171</v>
      </c>
      <c r="C10" s="3">
        <f t="shared" si="0"/>
        <v>202.94</v>
      </c>
      <c r="D10" s="2" t="s">
        <v>15</v>
      </c>
      <c r="E10" s="4" t="s">
        <v>275</v>
      </c>
      <c r="F10" s="13">
        <v>0</v>
      </c>
      <c r="G10" s="13">
        <v>0</v>
      </c>
      <c r="H10" s="5">
        <v>0</v>
      </c>
      <c r="I10" s="13">
        <v>0</v>
      </c>
      <c r="J10" s="13">
        <v>202.94</v>
      </c>
      <c r="K10" s="13">
        <v>0</v>
      </c>
      <c r="L10" s="13">
        <v>0</v>
      </c>
    </row>
    <row r="11" spans="1:12" s="1" customFormat="1" ht="18" customHeight="1">
      <c r="A11" s="2" t="s">
        <v>231</v>
      </c>
      <c r="B11" s="2" t="s">
        <v>232</v>
      </c>
      <c r="C11" s="3">
        <f t="shared" si="0"/>
        <v>203.37</v>
      </c>
      <c r="D11" s="2" t="s">
        <v>233</v>
      </c>
      <c r="E11" s="4" t="s">
        <v>234</v>
      </c>
      <c r="F11" s="13">
        <v>0</v>
      </c>
      <c r="G11" s="13">
        <v>0</v>
      </c>
      <c r="H11" s="5">
        <v>0</v>
      </c>
      <c r="I11" s="13">
        <v>0</v>
      </c>
      <c r="J11" s="13">
        <v>111.87</v>
      </c>
      <c r="K11" s="13">
        <v>0</v>
      </c>
      <c r="L11" s="13">
        <v>91.5</v>
      </c>
    </row>
    <row r="12" spans="1:12" s="1" customFormat="1" ht="18" customHeight="1">
      <c r="A12" s="2" t="s">
        <v>231</v>
      </c>
      <c r="B12" s="2" t="s">
        <v>235</v>
      </c>
      <c r="C12" s="3">
        <f t="shared" si="0"/>
        <v>257.24</v>
      </c>
      <c r="D12" s="2" t="s">
        <v>20</v>
      </c>
      <c r="E12" s="4" t="s">
        <v>236</v>
      </c>
      <c r="F12" s="13">
        <v>0</v>
      </c>
      <c r="G12" s="13">
        <v>0</v>
      </c>
      <c r="H12" s="5">
        <v>0</v>
      </c>
      <c r="I12" s="13">
        <v>0</v>
      </c>
      <c r="J12" s="13">
        <v>92.24</v>
      </c>
      <c r="K12" s="13">
        <v>0</v>
      </c>
      <c r="L12" s="13">
        <v>165</v>
      </c>
    </row>
    <row r="13" spans="1:12" s="1" customFormat="1" ht="18" customHeight="1">
      <c r="A13" s="2" t="s">
        <v>231</v>
      </c>
      <c r="B13" s="2" t="s">
        <v>93</v>
      </c>
      <c r="C13" s="3">
        <f t="shared" si="0"/>
        <v>2252.33</v>
      </c>
      <c r="D13" s="2" t="s">
        <v>76</v>
      </c>
      <c r="E13" s="4" t="s">
        <v>237</v>
      </c>
      <c r="F13" s="13">
        <v>520.2</v>
      </c>
      <c r="G13" s="13">
        <v>28</v>
      </c>
      <c r="H13" s="5">
        <v>0</v>
      </c>
      <c r="I13" s="13">
        <v>0</v>
      </c>
      <c r="J13" s="13">
        <v>1473.63</v>
      </c>
      <c r="K13" s="13">
        <v>0</v>
      </c>
      <c r="L13" s="13">
        <v>230.5</v>
      </c>
    </row>
    <row r="14" spans="1:12" s="1" customFormat="1" ht="22.5" customHeight="1">
      <c r="A14" s="2" t="s">
        <v>231</v>
      </c>
      <c r="B14" s="2" t="s">
        <v>238</v>
      </c>
      <c r="C14" s="3">
        <f t="shared" si="0"/>
        <v>934.19</v>
      </c>
      <c r="D14" s="2" t="s">
        <v>239</v>
      </c>
      <c r="E14" s="4" t="s">
        <v>240</v>
      </c>
      <c r="F14" s="13">
        <v>572.6</v>
      </c>
      <c r="G14" s="13">
        <v>0</v>
      </c>
      <c r="H14" s="5">
        <v>0</v>
      </c>
      <c r="I14" s="13">
        <v>0</v>
      </c>
      <c r="J14" s="13">
        <v>209.09</v>
      </c>
      <c r="K14" s="13">
        <v>0</v>
      </c>
      <c r="L14" s="13">
        <v>152.5</v>
      </c>
    </row>
    <row r="15" spans="1:12" s="1" customFormat="1" ht="18" customHeight="1">
      <c r="A15" s="2" t="s">
        <v>231</v>
      </c>
      <c r="B15" s="2" t="s">
        <v>241</v>
      </c>
      <c r="C15" s="3">
        <f t="shared" si="0"/>
        <v>194</v>
      </c>
      <c r="D15" s="2" t="s">
        <v>20</v>
      </c>
      <c r="E15" s="4" t="s">
        <v>242</v>
      </c>
      <c r="F15" s="13"/>
      <c r="G15" s="13"/>
      <c r="H15" s="5"/>
      <c r="I15" s="13"/>
      <c r="J15" s="13">
        <v>129</v>
      </c>
      <c r="K15" s="13"/>
      <c r="L15" s="13">
        <v>65</v>
      </c>
    </row>
    <row r="16" spans="1:12" s="1" customFormat="1" ht="18" customHeight="1">
      <c r="A16" s="2" t="s">
        <v>231</v>
      </c>
      <c r="B16" s="2" t="s">
        <v>243</v>
      </c>
      <c r="C16" s="3">
        <f t="shared" si="0"/>
        <v>2226.21</v>
      </c>
      <c r="D16" s="2" t="s">
        <v>138</v>
      </c>
      <c r="E16" s="4" t="s">
        <v>213</v>
      </c>
      <c r="F16" s="13">
        <v>1685.3</v>
      </c>
      <c r="G16" s="13"/>
      <c r="H16" s="5"/>
      <c r="I16" s="13">
        <v>20</v>
      </c>
      <c r="J16" s="13">
        <v>287.66</v>
      </c>
      <c r="K16" s="13"/>
      <c r="L16" s="13">
        <v>233.25</v>
      </c>
    </row>
    <row r="17" spans="1:12" s="1" customFormat="1" ht="18" customHeight="1">
      <c r="A17" s="2" t="s">
        <v>231</v>
      </c>
      <c r="B17" s="2" t="s">
        <v>125</v>
      </c>
      <c r="C17" s="3">
        <f t="shared" si="0"/>
        <v>126.78</v>
      </c>
      <c r="D17" s="2" t="s">
        <v>141</v>
      </c>
      <c r="E17" s="4" t="s">
        <v>244</v>
      </c>
      <c r="F17" s="13">
        <v>0</v>
      </c>
      <c r="G17" s="13">
        <v>0</v>
      </c>
      <c r="H17" s="5">
        <v>0</v>
      </c>
      <c r="I17" s="13">
        <v>0</v>
      </c>
      <c r="J17" s="13">
        <v>87.78</v>
      </c>
      <c r="K17" s="13">
        <v>0</v>
      </c>
      <c r="L17" s="13">
        <v>39</v>
      </c>
    </row>
    <row r="18" spans="1:12" s="1" customFormat="1" ht="18" customHeight="1">
      <c r="A18" s="2" t="s">
        <v>231</v>
      </c>
      <c r="B18" s="2" t="s">
        <v>245</v>
      </c>
      <c r="C18" s="3">
        <f t="shared" si="0"/>
        <v>4494.58</v>
      </c>
      <c r="D18" s="2" t="s">
        <v>246</v>
      </c>
      <c r="E18" s="4" t="s">
        <v>247</v>
      </c>
      <c r="F18" s="13">
        <v>1729.2</v>
      </c>
      <c r="G18" s="13">
        <v>39.5</v>
      </c>
      <c r="H18" s="5">
        <v>0</v>
      </c>
      <c r="I18" s="13">
        <v>0</v>
      </c>
      <c r="J18" s="13">
        <v>2095.13</v>
      </c>
      <c r="K18" s="13"/>
      <c r="L18" s="13">
        <v>630.75</v>
      </c>
    </row>
    <row r="19" spans="1:12" s="1" customFormat="1" ht="18" customHeight="1">
      <c r="A19" s="2" t="s">
        <v>231</v>
      </c>
      <c r="B19" s="2" t="s">
        <v>248</v>
      </c>
      <c r="C19" s="3">
        <f t="shared" si="0"/>
        <v>62</v>
      </c>
      <c r="D19" s="2" t="s">
        <v>36</v>
      </c>
      <c r="E19" s="4" t="s">
        <v>249</v>
      </c>
      <c r="F19" s="13">
        <v>0</v>
      </c>
      <c r="G19" s="13">
        <v>0</v>
      </c>
      <c r="H19" s="5">
        <v>0</v>
      </c>
      <c r="I19" s="13">
        <v>0</v>
      </c>
      <c r="J19" s="13">
        <v>0</v>
      </c>
      <c r="K19" s="13">
        <v>0</v>
      </c>
      <c r="L19" s="13">
        <v>62</v>
      </c>
    </row>
    <row r="20" spans="1:12" s="1" customFormat="1" ht="34.5" customHeight="1">
      <c r="A20" s="2" t="s">
        <v>231</v>
      </c>
      <c r="B20" s="2" t="s">
        <v>250</v>
      </c>
      <c r="C20" s="3">
        <f t="shared" si="0"/>
        <v>2000.5</v>
      </c>
      <c r="D20" s="2" t="s">
        <v>251</v>
      </c>
      <c r="E20" s="4" t="s">
        <v>252</v>
      </c>
      <c r="F20" s="13">
        <v>1054</v>
      </c>
      <c r="G20" s="13">
        <v>0</v>
      </c>
      <c r="H20" s="5">
        <v>0</v>
      </c>
      <c r="I20" s="13">
        <v>0</v>
      </c>
      <c r="J20" s="13">
        <v>733</v>
      </c>
      <c r="K20" s="13">
        <v>0</v>
      </c>
      <c r="L20" s="13">
        <v>213.5</v>
      </c>
    </row>
    <row r="21" spans="1:12" s="1" customFormat="1" ht="18" customHeight="1">
      <c r="A21" s="2" t="s">
        <v>231</v>
      </c>
      <c r="B21" s="2" t="s">
        <v>152</v>
      </c>
      <c r="C21" s="3">
        <f t="shared" si="0"/>
        <v>989.6300000000001</v>
      </c>
      <c r="D21" s="2" t="s">
        <v>253</v>
      </c>
      <c r="E21" s="4" t="s">
        <v>144</v>
      </c>
      <c r="F21" s="13">
        <v>605.2</v>
      </c>
      <c r="G21" s="13">
        <v>0</v>
      </c>
      <c r="H21" s="5">
        <v>0</v>
      </c>
      <c r="I21" s="13">
        <v>0</v>
      </c>
      <c r="J21" s="13">
        <v>282.68</v>
      </c>
      <c r="K21" s="13">
        <v>0</v>
      </c>
      <c r="L21" s="13">
        <v>101.75</v>
      </c>
    </row>
    <row r="22" spans="1:12" s="1" customFormat="1" ht="18" customHeight="1">
      <c r="A22" s="2" t="s">
        <v>254</v>
      </c>
      <c r="B22" s="2" t="s">
        <v>71</v>
      </c>
      <c r="C22" s="3">
        <f t="shared" si="0"/>
        <v>1871.3</v>
      </c>
      <c r="D22" s="2" t="s">
        <v>26</v>
      </c>
      <c r="E22" s="4" t="s">
        <v>255</v>
      </c>
      <c r="F22" s="13">
        <v>815.3</v>
      </c>
      <c r="G22" s="13">
        <v>0</v>
      </c>
      <c r="H22" s="5">
        <v>0</v>
      </c>
      <c r="I22" s="13">
        <v>78</v>
      </c>
      <c r="J22" s="13">
        <v>615</v>
      </c>
      <c r="K22" s="13">
        <v>0</v>
      </c>
      <c r="L22" s="13">
        <v>363</v>
      </c>
    </row>
    <row r="23" spans="1:12" s="1" customFormat="1" ht="18" customHeight="1">
      <c r="A23" s="2" t="s">
        <v>254</v>
      </c>
      <c r="B23" s="2" t="s">
        <v>93</v>
      </c>
      <c r="C23" s="3">
        <f t="shared" si="0"/>
        <v>1935.51</v>
      </c>
      <c r="D23" s="2" t="s">
        <v>76</v>
      </c>
      <c r="E23" s="4" t="s">
        <v>256</v>
      </c>
      <c r="F23" s="13">
        <v>421.2</v>
      </c>
      <c r="G23" s="13">
        <f>16.5+11.37</f>
        <v>27.869999999999997</v>
      </c>
      <c r="H23" s="5"/>
      <c r="I23" s="13">
        <f>27.5+35</f>
        <v>62.5</v>
      </c>
      <c r="J23" s="13">
        <v>1140.44</v>
      </c>
      <c r="K23" s="13"/>
      <c r="L23" s="13">
        <v>283.5</v>
      </c>
    </row>
    <row r="24" spans="1:12" s="1" customFormat="1" ht="21.75" customHeight="1">
      <c r="A24" s="2" t="s">
        <v>254</v>
      </c>
      <c r="B24" s="2" t="s">
        <v>145</v>
      </c>
      <c r="C24" s="3">
        <f t="shared" si="0"/>
        <v>2154.13</v>
      </c>
      <c r="D24" s="2" t="s">
        <v>138</v>
      </c>
      <c r="E24" s="4" t="s">
        <v>213</v>
      </c>
      <c r="F24" s="13">
        <v>1679.5</v>
      </c>
      <c r="G24" s="13">
        <v>0</v>
      </c>
      <c r="H24" s="5">
        <v>0</v>
      </c>
      <c r="I24" s="13">
        <v>20</v>
      </c>
      <c r="J24" s="13">
        <v>278.88</v>
      </c>
      <c r="K24" s="13">
        <v>0</v>
      </c>
      <c r="L24" s="13">
        <v>175.75</v>
      </c>
    </row>
    <row r="25" spans="1:12" s="1" customFormat="1" ht="18" customHeight="1">
      <c r="A25" s="2" t="s">
        <v>254</v>
      </c>
      <c r="B25" s="2" t="s">
        <v>131</v>
      </c>
      <c r="C25" s="3">
        <f t="shared" si="0"/>
        <v>1038.56</v>
      </c>
      <c r="D25" s="2" t="s">
        <v>257</v>
      </c>
      <c r="E25" s="4" t="s">
        <v>213</v>
      </c>
      <c r="F25" s="13">
        <v>944.2</v>
      </c>
      <c r="G25" s="13">
        <v>63.86</v>
      </c>
      <c r="H25" s="5">
        <v>0</v>
      </c>
      <c r="I25" s="13">
        <v>7</v>
      </c>
      <c r="J25" s="13">
        <v>0</v>
      </c>
      <c r="K25" s="13">
        <v>0</v>
      </c>
      <c r="L25" s="13">
        <v>23.5</v>
      </c>
    </row>
    <row r="26" spans="1:12" s="1" customFormat="1" ht="18" customHeight="1">
      <c r="A26" s="2" t="s">
        <v>254</v>
      </c>
      <c r="B26" s="2" t="s">
        <v>258</v>
      </c>
      <c r="C26" s="3">
        <f t="shared" si="0"/>
        <v>1256.6</v>
      </c>
      <c r="D26" s="2" t="s">
        <v>259</v>
      </c>
      <c r="E26" s="4" t="s">
        <v>263</v>
      </c>
      <c r="F26" s="13">
        <v>0</v>
      </c>
      <c r="G26" s="13">
        <v>0</v>
      </c>
      <c r="H26" s="5">
        <v>0</v>
      </c>
      <c r="I26" s="13">
        <v>45</v>
      </c>
      <c r="J26" s="13">
        <v>972.6</v>
      </c>
      <c r="K26" s="13">
        <v>0</v>
      </c>
      <c r="L26" s="13">
        <v>239</v>
      </c>
    </row>
    <row r="27" spans="1:12" s="1" customFormat="1" ht="18" customHeight="1">
      <c r="A27" s="2" t="s">
        <v>254</v>
      </c>
      <c r="B27" s="2" t="s">
        <v>183</v>
      </c>
      <c r="C27" s="3">
        <f t="shared" si="0"/>
        <v>1422.47</v>
      </c>
      <c r="D27" s="2" t="s">
        <v>159</v>
      </c>
      <c r="E27" s="4" t="s">
        <v>266</v>
      </c>
      <c r="F27" s="13">
        <v>1012.2</v>
      </c>
      <c r="G27" s="13">
        <v>0</v>
      </c>
      <c r="H27" s="5">
        <v>0</v>
      </c>
      <c r="I27" s="13">
        <v>28</v>
      </c>
      <c r="J27" s="13">
        <v>255.27</v>
      </c>
      <c r="K27" s="13">
        <v>0</v>
      </c>
      <c r="L27" s="13">
        <v>127</v>
      </c>
    </row>
    <row r="28" spans="1:12" s="1" customFormat="1" ht="18" customHeight="1">
      <c r="A28" s="2" t="s">
        <v>254</v>
      </c>
      <c r="B28" s="2" t="s">
        <v>260</v>
      </c>
      <c r="C28" s="3">
        <f t="shared" si="0"/>
        <v>733</v>
      </c>
      <c r="D28" s="2" t="s">
        <v>159</v>
      </c>
      <c r="E28" s="4" t="s">
        <v>261</v>
      </c>
      <c r="F28" s="13"/>
      <c r="G28" s="13"/>
      <c r="H28" s="5"/>
      <c r="I28" s="13"/>
      <c r="J28" s="13">
        <v>733</v>
      </c>
      <c r="K28" s="13"/>
      <c r="L28" s="13"/>
    </row>
    <row r="29" spans="1:12" s="1" customFormat="1" ht="21.75" customHeight="1">
      <c r="A29" s="7" t="s">
        <v>10</v>
      </c>
      <c r="B29" s="2" t="s">
        <v>11</v>
      </c>
      <c r="C29" s="3">
        <f t="shared" si="0"/>
        <v>1537.47</v>
      </c>
      <c r="D29" s="2" t="s">
        <v>12</v>
      </c>
      <c r="E29" s="4" t="s">
        <v>262</v>
      </c>
      <c r="F29" s="13">
        <v>0</v>
      </c>
      <c r="G29" s="13">
        <v>0</v>
      </c>
      <c r="H29" s="5">
        <v>759.95</v>
      </c>
      <c r="I29" s="13">
        <v>0</v>
      </c>
      <c r="J29" s="13">
        <v>524.52</v>
      </c>
      <c r="K29" s="13">
        <v>0</v>
      </c>
      <c r="L29" s="13">
        <v>253</v>
      </c>
    </row>
    <row r="30" spans="1:12" s="1" customFormat="1" ht="18" customHeight="1">
      <c r="A30" s="2" t="s">
        <v>10</v>
      </c>
      <c r="B30" s="2" t="s">
        <v>14</v>
      </c>
      <c r="C30" s="3">
        <f t="shared" si="0"/>
        <v>77</v>
      </c>
      <c r="D30" s="2" t="s">
        <v>15</v>
      </c>
      <c r="E30" s="4" t="s">
        <v>205</v>
      </c>
      <c r="F30" s="13">
        <v>0</v>
      </c>
      <c r="G30" s="13">
        <v>0</v>
      </c>
      <c r="H30" s="5">
        <v>0</v>
      </c>
      <c r="I30" s="13">
        <v>0</v>
      </c>
      <c r="J30" s="13">
        <v>77</v>
      </c>
      <c r="K30" s="13">
        <v>0</v>
      </c>
      <c r="L30" s="13">
        <v>0</v>
      </c>
    </row>
    <row r="31" spans="1:12" s="1" customFormat="1" ht="18" customHeight="1">
      <c r="A31" s="2" t="s">
        <v>10</v>
      </c>
      <c r="B31" s="2" t="s">
        <v>14</v>
      </c>
      <c r="C31" s="3">
        <f t="shared" si="0"/>
        <v>77</v>
      </c>
      <c r="D31" s="2" t="s">
        <v>15</v>
      </c>
      <c r="E31" s="4" t="s">
        <v>204</v>
      </c>
      <c r="F31" s="13">
        <v>0</v>
      </c>
      <c r="G31" s="13">
        <v>0</v>
      </c>
      <c r="H31" s="5">
        <v>0</v>
      </c>
      <c r="I31" s="13">
        <v>0</v>
      </c>
      <c r="J31" s="13">
        <v>77</v>
      </c>
      <c r="K31" s="13">
        <v>0</v>
      </c>
      <c r="L31" s="13">
        <v>0</v>
      </c>
    </row>
    <row r="32" spans="1:12" s="1" customFormat="1" ht="18" customHeight="1">
      <c r="A32" s="2" t="s">
        <v>10</v>
      </c>
      <c r="B32" s="2" t="s">
        <v>151</v>
      </c>
      <c r="C32" s="3">
        <f t="shared" si="0"/>
        <v>583.92</v>
      </c>
      <c r="D32" s="2" t="s">
        <v>15</v>
      </c>
      <c r="E32" s="4" t="s">
        <v>199</v>
      </c>
      <c r="F32" s="13">
        <v>0</v>
      </c>
      <c r="G32" s="13">
        <v>0</v>
      </c>
      <c r="H32" s="5">
        <v>0</v>
      </c>
      <c r="I32" s="13">
        <v>0</v>
      </c>
      <c r="J32" s="13">
        <v>583.92</v>
      </c>
      <c r="K32" s="13">
        <v>0</v>
      </c>
      <c r="L32" s="13">
        <v>0</v>
      </c>
    </row>
    <row r="33" spans="1:12" s="1" customFormat="1" ht="21.75" customHeight="1">
      <c r="A33" s="2" t="s">
        <v>16</v>
      </c>
      <c r="B33" s="2" t="s">
        <v>17</v>
      </c>
      <c r="C33" s="3">
        <f t="shared" si="0"/>
        <v>1873.6099999999997</v>
      </c>
      <c r="D33" s="2" t="s">
        <v>12</v>
      </c>
      <c r="E33" s="4" t="s">
        <v>18</v>
      </c>
      <c r="F33" s="13">
        <v>1018.3</v>
      </c>
      <c r="G33" s="13">
        <v>279.52</v>
      </c>
      <c r="H33" s="5">
        <v>27.58</v>
      </c>
      <c r="I33" s="13">
        <v>40</v>
      </c>
      <c r="J33" s="13">
        <v>261.9</v>
      </c>
      <c r="K33" s="13">
        <v>85.31</v>
      </c>
      <c r="L33" s="13">
        <v>161</v>
      </c>
    </row>
    <row r="34" spans="1:12" s="1" customFormat="1" ht="18" customHeight="1">
      <c r="A34" s="2" t="s">
        <v>16</v>
      </c>
      <c r="B34" s="2" t="s">
        <v>19</v>
      </c>
      <c r="C34" s="3">
        <f aca="true" t="shared" si="1" ref="C34:C65">SUM(F34:L34)</f>
        <v>376.57</v>
      </c>
      <c r="D34" s="2" t="s">
        <v>20</v>
      </c>
      <c r="E34" s="4" t="s">
        <v>21</v>
      </c>
      <c r="F34" s="13">
        <v>0</v>
      </c>
      <c r="G34" s="13">
        <v>0</v>
      </c>
      <c r="H34" s="5">
        <v>151.54</v>
      </c>
      <c r="I34" s="13">
        <v>0</v>
      </c>
      <c r="J34" s="13">
        <v>156.03</v>
      </c>
      <c r="K34" s="13">
        <v>0</v>
      </c>
      <c r="L34" s="13">
        <v>69</v>
      </c>
    </row>
    <row r="35" spans="1:12" s="1" customFormat="1" ht="18" customHeight="1">
      <c r="A35" s="2" t="s">
        <v>16</v>
      </c>
      <c r="B35" s="2" t="s">
        <v>14</v>
      </c>
      <c r="C35" s="3">
        <f t="shared" si="1"/>
        <v>77</v>
      </c>
      <c r="D35" s="2" t="s">
        <v>15</v>
      </c>
      <c r="E35" s="4" t="s">
        <v>205</v>
      </c>
      <c r="F35" s="13">
        <v>0</v>
      </c>
      <c r="G35" s="13">
        <v>0</v>
      </c>
      <c r="H35" s="5">
        <v>0</v>
      </c>
      <c r="I35" s="13">
        <v>0</v>
      </c>
      <c r="J35" s="13">
        <v>77</v>
      </c>
      <c r="K35" s="13">
        <v>0</v>
      </c>
      <c r="L35" s="13">
        <v>0</v>
      </c>
    </row>
    <row r="36" spans="1:12" s="1" customFormat="1" ht="18" customHeight="1">
      <c r="A36" s="2" t="s">
        <v>16</v>
      </c>
      <c r="B36" s="2" t="s">
        <v>22</v>
      </c>
      <c r="C36" s="3">
        <f t="shared" si="1"/>
        <v>1102.02</v>
      </c>
      <c r="D36" s="2" t="s">
        <v>23</v>
      </c>
      <c r="E36" s="4" t="s">
        <v>24</v>
      </c>
      <c r="F36" s="13">
        <v>488.8</v>
      </c>
      <c r="G36" s="13">
        <v>90</v>
      </c>
      <c r="H36" s="5">
        <v>25.14</v>
      </c>
      <c r="I36" s="13">
        <v>28</v>
      </c>
      <c r="J36" s="13">
        <v>292.58</v>
      </c>
      <c r="K36" s="13">
        <v>0</v>
      </c>
      <c r="L36" s="13">
        <v>177.5</v>
      </c>
    </row>
    <row r="37" spans="1:12" s="1" customFormat="1" ht="18" customHeight="1">
      <c r="A37" s="2" t="s">
        <v>16</v>
      </c>
      <c r="B37" s="2" t="s">
        <v>25</v>
      </c>
      <c r="C37" s="3">
        <f t="shared" si="1"/>
        <v>2689.56</v>
      </c>
      <c r="D37" s="2" t="s">
        <v>26</v>
      </c>
      <c r="E37" s="4" t="s">
        <v>27</v>
      </c>
      <c r="F37" s="13">
        <v>734.8</v>
      </c>
      <c r="G37" s="13">
        <v>251.7</v>
      </c>
      <c r="H37" s="5">
        <v>28.15</v>
      </c>
      <c r="I37" s="13">
        <v>290</v>
      </c>
      <c r="J37" s="13">
        <v>889.91</v>
      </c>
      <c r="K37" s="13">
        <v>0</v>
      </c>
      <c r="L37" s="13">
        <v>495</v>
      </c>
    </row>
    <row r="38" spans="1:12" s="1" customFormat="1" ht="18" customHeight="1">
      <c r="A38" s="2" t="s">
        <v>16</v>
      </c>
      <c r="B38" s="2" t="s">
        <v>14</v>
      </c>
      <c r="C38" s="3">
        <f t="shared" si="1"/>
        <v>77</v>
      </c>
      <c r="D38" s="2" t="s">
        <v>15</v>
      </c>
      <c r="E38" s="4" t="s">
        <v>206</v>
      </c>
      <c r="F38" s="13">
        <v>0</v>
      </c>
      <c r="G38" s="13">
        <v>0</v>
      </c>
      <c r="H38" s="5">
        <v>0</v>
      </c>
      <c r="I38" s="13">
        <v>0</v>
      </c>
      <c r="J38" s="13">
        <v>77</v>
      </c>
      <c r="K38" s="13">
        <v>0</v>
      </c>
      <c r="L38" s="13">
        <v>0</v>
      </c>
    </row>
    <row r="39" spans="1:12" s="1" customFormat="1" ht="18" customHeight="1">
      <c r="A39" s="2" t="s">
        <v>16</v>
      </c>
      <c r="B39" s="2" t="s">
        <v>75</v>
      </c>
      <c r="C39" s="3">
        <f t="shared" si="1"/>
        <v>484.11</v>
      </c>
      <c r="D39" s="2" t="s">
        <v>76</v>
      </c>
      <c r="E39" s="4" t="s">
        <v>77</v>
      </c>
      <c r="F39" s="13">
        <v>0</v>
      </c>
      <c r="G39" s="13">
        <v>57</v>
      </c>
      <c r="H39" s="5">
        <v>25.5</v>
      </c>
      <c r="I39" s="13">
        <v>10</v>
      </c>
      <c r="J39" s="13">
        <v>285.11</v>
      </c>
      <c r="K39" s="13">
        <v>0</v>
      </c>
      <c r="L39" s="13">
        <v>106.5</v>
      </c>
    </row>
    <row r="40" spans="1:12" s="1" customFormat="1" ht="18" customHeight="1">
      <c r="A40" s="2" t="s">
        <v>16</v>
      </c>
      <c r="B40" s="2" t="s">
        <v>105</v>
      </c>
      <c r="C40" s="3">
        <f t="shared" si="1"/>
        <v>257.74</v>
      </c>
      <c r="D40" s="2" t="s">
        <v>20</v>
      </c>
      <c r="E40" s="4" t="s">
        <v>106</v>
      </c>
      <c r="F40" s="13">
        <v>0</v>
      </c>
      <c r="G40" s="13">
        <v>0</v>
      </c>
      <c r="H40" s="5">
        <v>148.74</v>
      </c>
      <c r="I40" s="13">
        <v>10</v>
      </c>
      <c r="J40" s="13">
        <v>0</v>
      </c>
      <c r="K40" s="13">
        <v>0</v>
      </c>
      <c r="L40" s="13">
        <v>99</v>
      </c>
    </row>
    <row r="41" spans="1:12" s="1" customFormat="1" ht="18" customHeight="1">
      <c r="A41" s="2" t="s">
        <v>16</v>
      </c>
      <c r="B41" s="2" t="s">
        <v>151</v>
      </c>
      <c r="C41" s="3">
        <f t="shared" si="1"/>
        <v>583.92</v>
      </c>
      <c r="D41" s="2" t="s">
        <v>15</v>
      </c>
      <c r="E41" s="4" t="s">
        <v>207</v>
      </c>
      <c r="F41" s="13">
        <v>0</v>
      </c>
      <c r="G41" s="13">
        <v>0</v>
      </c>
      <c r="H41" s="5">
        <v>0</v>
      </c>
      <c r="I41" s="13">
        <v>0</v>
      </c>
      <c r="J41" s="13">
        <v>583.92</v>
      </c>
      <c r="K41" s="13">
        <v>0</v>
      </c>
      <c r="L41" s="13">
        <v>0</v>
      </c>
    </row>
    <row r="42" spans="1:12" s="1" customFormat="1" ht="18" customHeight="1">
      <c r="A42" s="2" t="s">
        <v>16</v>
      </c>
      <c r="B42" s="2" t="s">
        <v>152</v>
      </c>
      <c r="C42" s="3">
        <f t="shared" si="1"/>
        <v>911.08</v>
      </c>
      <c r="D42" s="2" t="s">
        <v>153</v>
      </c>
      <c r="E42" s="4" t="s">
        <v>213</v>
      </c>
      <c r="F42" s="13">
        <v>467.4</v>
      </c>
      <c r="G42" s="13">
        <v>0</v>
      </c>
      <c r="H42" s="5">
        <v>26.09</v>
      </c>
      <c r="I42" s="13">
        <v>30</v>
      </c>
      <c r="J42" s="13">
        <v>207.44</v>
      </c>
      <c r="K42" s="13">
        <v>15.15</v>
      </c>
      <c r="L42" s="13">
        <v>165</v>
      </c>
    </row>
    <row r="43" spans="1:12" s="1" customFormat="1" ht="18" customHeight="1">
      <c r="A43" s="2" t="s">
        <v>16</v>
      </c>
      <c r="B43" s="2" t="s">
        <v>154</v>
      </c>
      <c r="C43" s="3">
        <f t="shared" si="1"/>
        <v>246.57</v>
      </c>
      <c r="D43" s="2" t="s">
        <v>155</v>
      </c>
      <c r="E43" s="4" t="s">
        <v>213</v>
      </c>
      <c r="F43" s="13">
        <v>0</v>
      </c>
      <c r="G43" s="13">
        <v>0</v>
      </c>
      <c r="H43" s="5">
        <v>86.06</v>
      </c>
      <c r="I43" s="13">
        <v>4</v>
      </c>
      <c r="J43" s="13">
        <v>72.51</v>
      </c>
      <c r="K43" s="13">
        <v>0</v>
      </c>
      <c r="L43" s="13">
        <v>84</v>
      </c>
    </row>
    <row r="44" spans="1:12" s="1" customFormat="1" ht="18" customHeight="1">
      <c r="A44" s="2" t="s">
        <v>16</v>
      </c>
      <c r="B44" s="2" t="s">
        <v>156</v>
      </c>
      <c r="C44" s="3">
        <f t="shared" si="1"/>
        <v>1878.03</v>
      </c>
      <c r="D44" s="2" t="s">
        <v>157</v>
      </c>
      <c r="E44" s="4" t="s">
        <v>213</v>
      </c>
      <c r="F44" s="13">
        <v>985.2</v>
      </c>
      <c r="G44" s="13">
        <v>40</v>
      </c>
      <c r="H44" s="5">
        <v>28.75</v>
      </c>
      <c r="I44" s="13">
        <v>40</v>
      </c>
      <c r="J44" s="13">
        <v>492.08</v>
      </c>
      <c r="K44" s="13">
        <v>0</v>
      </c>
      <c r="L44" s="13">
        <v>292</v>
      </c>
    </row>
    <row r="45" spans="1:12" s="1" customFormat="1" ht="18" customHeight="1">
      <c r="A45" s="2" t="s">
        <v>191</v>
      </c>
      <c r="B45" s="2" t="s">
        <v>78</v>
      </c>
      <c r="C45" s="3">
        <f t="shared" si="1"/>
        <v>972.58</v>
      </c>
      <c r="D45" s="2" t="s">
        <v>79</v>
      </c>
      <c r="E45" s="4" t="s">
        <v>80</v>
      </c>
      <c r="F45" s="13">
        <v>0</v>
      </c>
      <c r="G45" s="13">
        <v>0</v>
      </c>
      <c r="H45" s="5">
        <v>602.82</v>
      </c>
      <c r="I45" s="13">
        <v>1.5</v>
      </c>
      <c r="J45" s="13">
        <v>228.26</v>
      </c>
      <c r="K45" s="13">
        <v>0</v>
      </c>
      <c r="L45" s="13">
        <v>140</v>
      </c>
    </row>
    <row r="46" spans="1:12" s="1" customFormat="1" ht="18" customHeight="1">
      <c r="A46" s="2" t="s">
        <v>191</v>
      </c>
      <c r="B46" s="2" t="s">
        <v>81</v>
      </c>
      <c r="C46" s="3">
        <f t="shared" si="1"/>
        <v>520.84</v>
      </c>
      <c r="D46" s="2" t="s">
        <v>20</v>
      </c>
      <c r="E46" s="4" t="s">
        <v>82</v>
      </c>
      <c r="F46" s="13">
        <v>0</v>
      </c>
      <c r="G46" s="13">
        <v>0</v>
      </c>
      <c r="H46" s="5">
        <v>171.36</v>
      </c>
      <c r="I46" s="13">
        <v>0</v>
      </c>
      <c r="J46" s="13">
        <v>184.48</v>
      </c>
      <c r="K46" s="13">
        <v>0</v>
      </c>
      <c r="L46" s="13">
        <v>165</v>
      </c>
    </row>
    <row r="47" spans="1:12" s="1" customFormat="1" ht="18" customHeight="1">
      <c r="A47" s="2" t="s">
        <v>191</v>
      </c>
      <c r="B47" s="2" t="s">
        <v>158</v>
      </c>
      <c r="C47" s="3">
        <f t="shared" si="1"/>
        <v>1199.8100000000002</v>
      </c>
      <c r="D47" s="2" t="s">
        <v>159</v>
      </c>
      <c r="E47" s="4" t="s">
        <v>160</v>
      </c>
      <c r="F47" s="13">
        <v>523.2</v>
      </c>
      <c r="G47" s="13">
        <v>171.74</v>
      </c>
      <c r="H47" s="5">
        <v>66.6</v>
      </c>
      <c r="I47" s="13">
        <v>22</v>
      </c>
      <c r="J47" s="13">
        <v>255.27</v>
      </c>
      <c r="K47" s="13">
        <v>0</v>
      </c>
      <c r="L47" s="13">
        <v>161</v>
      </c>
    </row>
    <row r="48" spans="1:12" s="1" customFormat="1" ht="18" customHeight="1">
      <c r="A48" s="2" t="s">
        <v>191</v>
      </c>
      <c r="B48" s="2" t="s">
        <v>161</v>
      </c>
      <c r="C48" s="3">
        <f t="shared" si="1"/>
        <v>2676.92</v>
      </c>
      <c r="D48" s="2" t="s">
        <v>162</v>
      </c>
      <c r="E48" s="4" t="s">
        <v>163</v>
      </c>
      <c r="F48" s="13">
        <v>0</v>
      </c>
      <c r="G48" s="13">
        <v>0</v>
      </c>
      <c r="H48" s="5">
        <v>1667.22</v>
      </c>
      <c r="I48" s="13">
        <v>60</v>
      </c>
      <c r="J48" s="13">
        <v>551.25</v>
      </c>
      <c r="K48" s="13">
        <v>7.95</v>
      </c>
      <c r="L48" s="13">
        <v>390.5</v>
      </c>
    </row>
    <row r="49" spans="1:12" s="1" customFormat="1" ht="18" customHeight="1">
      <c r="A49" s="2" t="s">
        <v>191</v>
      </c>
      <c r="B49" s="2" t="s">
        <v>164</v>
      </c>
      <c r="C49" s="3">
        <f t="shared" si="1"/>
        <v>179.9</v>
      </c>
      <c r="D49" s="2" t="s">
        <v>15</v>
      </c>
      <c r="E49" s="4" t="s">
        <v>165</v>
      </c>
      <c r="F49" s="13">
        <v>0</v>
      </c>
      <c r="G49" s="13">
        <v>0</v>
      </c>
      <c r="H49" s="5">
        <v>0</v>
      </c>
      <c r="I49" s="13">
        <v>0</v>
      </c>
      <c r="J49" s="13">
        <v>179.9</v>
      </c>
      <c r="K49" s="13">
        <v>0</v>
      </c>
      <c r="L49" s="13">
        <v>0</v>
      </c>
    </row>
    <row r="50" spans="1:12" s="1" customFormat="1" ht="18" customHeight="1">
      <c r="A50" s="2" t="s">
        <v>28</v>
      </c>
      <c r="B50" s="2" t="s">
        <v>29</v>
      </c>
      <c r="C50" s="3">
        <f t="shared" si="1"/>
        <v>1796.44</v>
      </c>
      <c r="D50" s="2" t="s">
        <v>30</v>
      </c>
      <c r="E50" s="4" t="s">
        <v>31</v>
      </c>
      <c r="F50" s="13">
        <f>1209.8+70</f>
        <v>1279.8</v>
      </c>
      <c r="G50" s="13">
        <v>0</v>
      </c>
      <c r="H50" s="5">
        <v>60.88</v>
      </c>
      <c r="I50" s="13">
        <v>24.42</v>
      </c>
      <c r="J50" s="13">
        <v>228.84</v>
      </c>
      <c r="K50" s="13">
        <v>25</v>
      </c>
      <c r="L50" s="13">
        <v>177.5</v>
      </c>
    </row>
    <row r="51" spans="1:12" s="1" customFormat="1" ht="18" customHeight="1">
      <c r="A51" s="2" t="s">
        <v>28</v>
      </c>
      <c r="B51" s="2" t="s">
        <v>107</v>
      </c>
      <c r="C51" s="3">
        <f t="shared" si="1"/>
        <v>156.45</v>
      </c>
      <c r="D51" s="2" t="s">
        <v>108</v>
      </c>
      <c r="E51" s="4" t="s">
        <v>109</v>
      </c>
      <c r="F51" s="13">
        <v>0</v>
      </c>
      <c r="G51" s="13">
        <v>0</v>
      </c>
      <c r="H51" s="5">
        <v>0</v>
      </c>
      <c r="I51" s="13">
        <v>0</v>
      </c>
      <c r="J51" s="13">
        <v>49.95</v>
      </c>
      <c r="K51" s="13">
        <v>0</v>
      </c>
      <c r="L51" s="13">
        <v>106.5</v>
      </c>
    </row>
    <row r="52" spans="1:12" s="1" customFormat="1" ht="18" customHeight="1">
      <c r="A52" s="2" t="s">
        <v>28</v>
      </c>
      <c r="B52" s="2" t="s">
        <v>166</v>
      </c>
      <c r="C52" s="3">
        <f t="shared" si="1"/>
        <v>416.27</v>
      </c>
      <c r="D52" s="2" t="s">
        <v>159</v>
      </c>
      <c r="E52" s="4" t="s">
        <v>167</v>
      </c>
      <c r="F52" s="13">
        <v>0</v>
      </c>
      <c r="G52" s="13">
        <v>0</v>
      </c>
      <c r="H52" s="5">
        <v>0</v>
      </c>
      <c r="I52" s="13">
        <v>0</v>
      </c>
      <c r="J52" s="13">
        <v>255.27</v>
      </c>
      <c r="K52" s="13">
        <v>0</v>
      </c>
      <c r="L52" s="13">
        <v>161</v>
      </c>
    </row>
    <row r="53" spans="1:12" s="1" customFormat="1" ht="18" customHeight="1">
      <c r="A53" s="2" t="s">
        <v>28</v>
      </c>
      <c r="B53" s="2" t="s">
        <v>168</v>
      </c>
      <c r="C53" s="3">
        <f t="shared" si="1"/>
        <v>274.97</v>
      </c>
      <c r="D53" s="2" t="s">
        <v>15</v>
      </c>
      <c r="E53" s="4" t="s">
        <v>207</v>
      </c>
      <c r="F53" s="13">
        <v>0</v>
      </c>
      <c r="G53" s="13">
        <v>0</v>
      </c>
      <c r="H53" s="5">
        <v>0</v>
      </c>
      <c r="I53" s="13">
        <v>0</v>
      </c>
      <c r="J53" s="13">
        <v>274.97</v>
      </c>
      <c r="K53" s="13">
        <v>0</v>
      </c>
      <c r="L53" s="13">
        <v>0</v>
      </c>
    </row>
    <row r="54" spans="1:12" s="1" customFormat="1" ht="23.25" customHeight="1">
      <c r="A54" s="2" t="s">
        <v>32</v>
      </c>
      <c r="B54" s="2" t="s">
        <v>33</v>
      </c>
      <c r="C54" s="3">
        <f t="shared" si="1"/>
        <v>1934.4</v>
      </c>
      <c r="D54" s="2" t="s">
        <v>34</v>
      </c>
      <c r="E54" s="4" t="s">
        <v>35</v>
      </c>
      <c r="F54" s="13">
        <v>0</v>
      </c>
      <c r="G54" s="13">
        <v>0</v>
      </c>
      <c r="H54" s="5">
        <v>1137.16</v>
      </c>
      <c r="I54" s="13">
        <v>0</v>
      </c>
      <c r="J54" s="13">
        <v>382.24</v>
      </c>
      <c r="K54" s="13">
        <v>0</v>
      </c>
      <c r="L54" s="13">
        <v>415</v>
      </c>
    </row>
    <row r="55" spans="1:12" s="1" customFormat="1" ht="18" customHeight="1">
      <c r="A55" s="2" t="s">
        <v>32</v>
      </c>
      <c r="B55" s="2" t="s">
        <v>14</v>
      </c>
      <c r="C55" s="3">
        <f t="shared" si="1"/>
        <v>94.34</v>
      </c>
      <c r="D55" s="2" t="s">
        <v>36</v>
      </c>
      <c r="E55" s="4" t="s">
        <v>208</v>
      </c>
      <c r="F55" s="13">
        <v>0</v>
      </c>
      <c r="G55" s="13">
        <v>0</v>
      </c>
      <c r="H55" s="5">
        <v>0</v>
      </c>
      <c r="I55" s="13">
        <v>0</v>
      </c>
      <c r="J55" s="13">
        <v>94.34</v>
      </c>
      <c r="K55" s="13">
        <v>0</v>
      </c>
      <c r="L55" s="13">
        <v>0</v>
      </c>
    </row>
    <row r="56" spans="1:12" s="1" customFormat="1" ht="18" customHeight="1">
      <c r="A56" s="2" t="s">
        <v>32</v>
      </c>
      <c r="B56" s="2" t="s">
        <v>83</v>
      </c>
      <c r="C56" s="3">
        <f t="shared" si="1"/>
        <v>81.62</v>
      </c>
      <c r="D56" s="2" t="s">
        <v>36</v>
      </c>
      <c r="E56" s="4" t="s">
        <v>208</v>
      </c>
      <c r="F56" s="13">
        <v>0</v>
      </c>
      <c r="G56" s="13">
        <v>0</v>
      </c>
      <c r="H56" s="5">
        <v>0</v>
      </c>
      <c r="I56" s="13">
        <v>0</v>
      </c>
      <c r="J56" s="13">
        <v>81.62</v>
      </c>
      <c r="K56" s="13">
        <v>0</v>
      </c>
      <c r="L56" s="13">
        <v>0</v>
      </c>
    </row>
    <row r="57" spans="1:12" s="1" customFormat="1" ht="18" customHeight="1">
      <c r="A57" s="2" t="s">
        <v>32</v>
      </c>
      <c r="B57" s="2" t="s">
        <v>110</v>
      </c>
      <c r="C57" s="3">
        <f t="shared" si="1"/>
        <v>2972.4</v>
      </c>
      <c r="D57" s="2" t="s">
        <v>111</v>
      </c>
      <c r="E57" s="4" t="s">
        <v>112</v>
      </c>
      <c r="F57" s="13">
        <v>419.2</v>
      </c>
      <c r="G57" s="13">
        <v>633.24</v>
      </c>
      <c r="H57" s="5">
        <v>86.7</v>
      </c>
      <c r="I57" s="13">
        <v>190</v>
      </c>
      <c r="J57" s="13">
        <v>1323.76</v>
      </c>
      <c r="K57" s="13">
        <v>0</v>
      </c>
      <c r="L57" s="13">
        <v>319.5</v>
      </c>
    </row>
    <row r="58" spans="1:12" s="1" customFormat="1" ht="18" customHeight="1">
      <c r="A58" s="2" t="s">
        <v>32</v>
      </c>
      <c r="B58" s="2" t="s">
        <v>113</v>
      </c>
      <c r="C58" s="3">
        <f t="shared" si="1"/>
        <v>2085.51</v>
      </c>
      <c r="D58" s="2" t="s">
        <v>34</v>
      </c>
      <c r="E58" s="4" t="s">
        <v>114</v>
      </c>
      <c r="F58" s="13">
        <v>500.2</v>
      </c>
      <c r="G58" s="13">
        <v>429.26</v>
      </c>
      <c r="H58" s="5">
        <v>94.35</v>
      </c>
      <c r="I58" s="13">
        <v>89.08</v>
      </c>
      <c r="J58" s="13">
        <v>653.12</v>
      </c>
      <c r="K58" s="13">
        <v>0</v>
      </c>
      <c r="L58" s="13">
        <v>319.5</v>
      </c>
    </row>
    <row r="59" spans="1:12" s="1" customFormat="1" ht="18" customHeight="1">
      <c r="A59" s="2" t="s">
        <v>32</v>
      </c>
      <c r="B59" s="2" t="s">
        <v>169</v>
      </c>
      <c r="C59" s="3">
        <f t="shared" si="1"/>
        <v>89.95</v>
      </c>
      <c r="D59" s="2" t="s">
        <v>15</v>
      </c>
      <c r="E59" s="4" t="s">
        <v>170</v>
      </c>
      <c r="F59" s="13">
        <v>0</v>
      </c>
      <c r="G59" s="13">
        <v>0</v>
      </c>
      <c r="H59" s="5">
        <v>0</v>
      </c>
      <c r="I59" s="13">
        <v>0</v>
      </c>
      <c r="J59" s="13">
        <v>89.95</v>
      </c>
      <c r="K59" s="13">
        <v>0</v>
      </c>
      <c r="L59" s="13">
        <v>0</v>
      </c>
    </row>
    <row r="60" spans="1:12" s="1" customFormat="1" ht="18" customHeight="1">
      <c r="A60" s="2" t="s">
        <v>192</v>
      </c>
      <c r="B60" s="2" t="s">
        <v>166</v>
      </c>
      <c r="C60" s="3">
        <f t="shared" si="1"/>
        <v>1411.56</v>
      </c>
      <c r="D60" s="2" t="s">
        <v>159</v>
      </c>
      <c r="E60" s="4" t="s">
        <v>266</v>
      </c>
      <c r="F60" s="13">
        <v>0</v>
      </c>
      <c r="G60" s="13">
        <v>0</v>
      </c>
      <c r="H60" s="5">
        <v>910.2</v>
      </c>
      <c r="I60" s="13">
        <v>0</v>
      </c>
      <c r="J60" s="13">
        <v>340.36</v>
      </c>
      <c r="K60" s="13">
        <v>0</v>
      </c>
      <c r="L60" s="13">
        <v>161</v>
      </c>
    </row>
    <row r="61" spans="1:12" s="1" customFormat="1" ht="18" customHeight="1">
      <c r="A61" s="2" t="s">
        <v>39</v>
      </c>
      <c r="B61" s="2" t="s">
        <v>40</v>
      </c>
      <c r="C61" s="3">
        <f t="shared" si="1"/>
        <v>1728.75</v>
      </c>
      <c r="D61" s="2" t="s">
        <v>41</v>
      </c>
      <c r="E61" s="4" t="s">
        <v>42</v>
      </c>
      <c r="F61" s="13">
        <v>731.8</v>
      </c>
      <c r="G61" s="13">
        <v>145.64</v>
      </c>
      <c r="H61" s="5">
        <v>50.7</v>
      </c>
      <c r="I61" s="13">
        <v>64.66</v>
      </c>
      <c r="J61" s="13">
        <v>523.19</v>
      </c>
      <c r="K61" s="13">
        <v>16.76</v>
      </c>
      <c r="L61" s="13">
        <v>196</v>
      </c>
    </row>
    <row r="62" spans="1:12" s="1" customFormat="1" ht="18" customHeight="1">
      <c r="A62" s="2" t="s">
        <v>39</v>
      </c>
      <c r="B62" s="2" t="s">
        <v>120</v>
      </c>
      <c r="C62" s="3">
        <f t="shared" si="1"/>
        <v>2107.84</v>
      </c>
      <c r="D62" s="2" t="s">
        <v>121</v>
      </c>
      <c r="E62" s="4" t="s">
        <v>122</v>
      </c>
      <c r="F62" s="13">
        <v>521.5</v>
      </c>
      <c r="G62" s="13">
        <v>207.1</v>
      </c>
      <c r="H62" s="5">
        <v>51</v>
      </c>
      <c r="I62" s="13">
        <v>137.56</v>
      </c>
      <c r="J62" s="13">
        <v>942.18</v>
      </c>
      <c r="K62" s="13">
        <v>0</v>
      </c>
      <c r="L62" s="13">
        <v>248.5</v>
      </c>
    </row>
    <row r="63" spans="1:12" s="1" customFormat="1" ht="23.25" customHeight="1">
      <c r="A63" s="2" t="s">
        <v>37</v>
      </c>
      <c r="B63" s="2" t="s">
        <v>38</v>
      </c>
      <c r="C63" s="3">
        <f t="shared" si="1"/>
        <v>1469.67</v>
      </c>
      <c r="D63" s="2" t="s">
        <v>12</v>
      </c>
      <c r="E63" s="4" t="s">
        <v>18</v>
      </c>
      <c r="F63" s="13">
        <v>0</v>
      </c>
      <c r="G63" s="13">
        <v>0</v>
      </c>
      <c r="H63" s="5">
        <v>780.17</v>
      </c>
      <c r="I63" s="13">
        <v>0</v>
      </c>
      <c r="J63" s="13">
        <v>436.5</v>
      </c>
      <c r="K63" s="13">
        <v>0</v>
      </c>
      <c r="L63" s="13">
        <v>253</v>
      </c>
    </row>
    <row r="64" spans="1:12" s="1" customFormat="1" ht="18" customHeight="1">
      <c r="A64" s="2" t="s">
        <v>37</v>
      </c>
      <c r="B64" s="2" t="s">
        <v>14</v>
      </c>
      <c r="C64" s="3">
        <f t="shared" si="1"/>
        <v>54.95</v>
      </c>
      <c r="D64" s="2" t="s">
        <v>15</v>
      </c>
      <c r="E64" s="4" t="s">
        <v>264</v>
      </c>
      <c r="F64" s="13">
        <v>0</v>
      </c>
      <c r="G64" s="13">
        <v>0</v>
      </c>
      <c r="H64" s="5">
        <v>0</v>
      </c>
      <c r="I64" s="13">
        <v>0</v>
      </c>
      <c r="J64" s="13">
        <v>54.95</v>
      </c>
      <c r="K64" s="13">
        <v>0</v>
      </c>
      <c r="L64" s="13">
        <v>0</v>
      </c>
    </row>
    <row r="65" spans="1:12" s="1" customFormat="1" ht="18" customHeight="1">
      <c r="A65" s="2" t="s">
        <v>37</v>
      </c>
      <c r="B65" s="2" t="s">
        <v>84</v>
      </c>
      <c r="C65" s="3">
        <f t="shared" si="1"/>
        <v>54.95</v>
      </c>
      <c r="D65" s="2" t="s">
        <v>15</v>
      </c>
      <c r="E65" s="4" t="s">
        <v>209</v>
      </c>
      <c r="F65" s="13">
        <v>0</v>
      </c>
      <c r="G65" s="13">
        <v>0</v>
      </c>
      <c r="H65" s="5">
        <v>0</v>
      </c>
      <c r="I65" s="13">
        <v>0</v>
      </c>
      <c r="J65" s="13">
        <v>54.95</v>
      </c>
      <c r="K65" s="13">
        <v>0</v>
      </c>
      <c r="L65" s="13">
        <v>0</v>
      </c>
    </row>
    <row r="66" spans="1:12" s="1" customFormat="1" ht="18" customHeight="1">
      <c r="A66" s="2" t="s">
        <v>37</v>
      </c>
      <c r="B66" s="2" t="s">
        <v>115</v>
      </c>
      <c r="C66" s="3">
        <f aca="true" t="shared" si="2" ref="C66:C97">SUM(F66:L66)</f>
        <v>109.9</v>
      </c>
      <c r="D66" s="2" t="s">
        <v>15</v>
      </c>
      <c r="E66" s="4" t="s">
        <v>206</v>
      </c>
      <c r="F66" s="13">
        <v>0</v>
      </c>
      <c r="G66" s="13">
        <v>0</v>
      </c>
      <c r="H66" s="5">
        <v>0</v>
      </c>
      <c r="I66" s="13">
        <v>0</v>
      </c>
      <c r="J66" s="13">
        <v>109.9</v>
      </c>
      <c r="K66" s="13">
        <v>0</v>
      </c>
      <c r="L66" s="13">
        <v>0</v>
      </c>
    </row>
    <row r="67" spans="1:12" s="1" customFormat="1" ht="18" customHeight="1">
      <c r="A67" s="2" t="s">
        <v>37</v>
      </c>
      <c r="B67" s="2" t="s">
        <v>116</v>
      </c>
      <c r="C67" s="3">
        <f t="shared" si="2"/>
        <v>54.95</v>
      </c>
      <c r="D67" s="2" t="s">
        <v>15</v>
      </c>
      <c r="E67" s="4" t="s">
        <v>210</v>
      </c>
      <c r="F67" s="13">
        <v>0</v>
      </c>
      <c r="G67" s="13">
        <v>0</v>
      </c>
      <c r="H67" s="5">
        <v>0</v>
      </c>
      <c r="I67" s="13">
        <v>0</v>
      </c>
      <c r="J67" s="13">
        <v>54.95</v>
      </c>
      <c r="K67" s="13">
        <v>0</v>
      </c>
      <c r="L67" s="13">
        <v>0</v>
      </c>
    </row>
    <row r="68" spans="1:12" s="1" customFormat="1" ht="18" customHeight="1">
      <c r="A68" s="2" t="s">
        <v>37</v>
      </c>
      <c r="B68" s="2" t="s">
        <v>118</v>
      </c>
      <c r="C68" s="3">
        <f t="shared" si="2"/>
        <v>87.79</v>
      </c>
      <c r="D68" s="2" t="s">
        <v>15</v>
      </c>
      <c r="E68" s="4" t="s">
        <v>211</v>
      </c>
      <c r="F68" s="13">
        <v>0</v>
      </c>
      <c r="G68" s="13">
        <v>0</v>
      </c>
      <c r="H68" s="5">
        <v>0</v>
      </c>
      <c r="I68" s="13">
        <v>0</v>
      </c>
      <c r="J68" s="13">
        <v>87.79</v>
      </c>
      <c r="K68" s="13">
        <v>0</v>
      </c>
      <c r="L68" s="13">
        <v>0</v>
      </c>
    </row>
    <row r="69" spans="1:12" s="1" customFormat="1" ht="18" customHeight="1">
      <c r="A69" s="2" t="s">
        <v>37</v>
      </c>
      <c r="B69" s="2" t="s">
        <v>119</v>
      </c>
      <c r="C69" s="3">
        <f t="shared" si="2"/>
        <v>101.47</v>
      </c>
      <c r="D69" s="2" t="s">
        <v>15</v>
      </c>
      <c r="E69" s="4" t="s">
        <v>206</v>
      </c>
      <c r="F69" s="13">
        <v>0</v>
      </c>
      <c r="G69" s="13">
        <v>0</v>
      </c>
      <c r="H69" s="5">
        <v>0</v>
      </c>
      <c r="I69" s="13">
        <v>0</v>
      </c>
      <c r="J69" s="13">
        <v>101.47</v>
      </c>
      <c r="K69" s="13">
        <v>0</v>
      </c>
      <c r="L69" s="13">
        <v>0</v>
      </c>
    </row>
    <row r="70" spans="1:12" s="1" customFormat="1" ht="18" customHeight="1">
      <c r="A70" s="2" t="s">
        <v>37</v>
      </c>
      <c r="B70" s="2" t="s">
        <v>166</v>
      </c>
      <c r="C70" s="3">
        <f t="shared" si="2"/>
        <v>2279.12</v>
      </c>
      <c r="D70" s="2" t="s">
        <v>159</v>
      </c>
      <c r="E70" s="4" t="s">
        <v>266</v>
      </c>
      <c r="F70" s="13">
        <v>0</v>
      </c>
      <c r="G70" s="13">
        <v>0</v>
      </c>
      <c r="H70" s="5">
        <v>1036.74</v>
      </c>
      <c r="I70" s="13">
        <v>0</v>
      </c>
      <c r="J70" s="13">
        <v>873.84</v>
      </c>
      <c r="K70" s="13">
        <v>23.54</v>
      </c>
      <c r="L70" s="13">
        <v>345</v>
      </c>
    </row>
    <row r="71" spans="1:12" s="1" customFormat="1" ht="18" customHeight="1">
      <c r="A71" s="2" t="s">
        <v>37</v>
      </c>
      <c r="B71" s="2" t="s">
        <v>172</v>
      </c>
      <c r="C71" s="3">
        <f t="shared" si="2"/>
        <v>77</v>
      </c>
      <c r="D71" s="2" t="s">
        <v>15</v>
      </c>
      <c r="E71" s="4" t="s">
        <v>210</v>
      </c>
      <c r="F71" s="13">
        <v>0</v>
      </c>
      <c r="G71" s="13">
        <v>0</v>
      </c>
      <c r="H71" s="5">
        <v>0</v>
      </c>
      <c r="I71" s="13">
        <v>0</v>
      </c>
      <c r="J71" s="13">
        <v>77</v>
      </c>
      <c r="K71" s="13">
        <v>0</v>
      </c>
      <c r="L71" s="13">
        <v>0</v>
      </c>
    </row>
    <row r="72" spans="1:12" s="1" customFormat="1" ht="18" customHeight="1">
      <c r="A72" s="2" t="s">
        <v>193</v>
      </c>
      <c r="B72" s="2" t="s">
        <v>89</v>
      </c>
      <c r="C72" s="3">
        <f t="shared" si="2"/>
        <v>1704.9899999999998</v>
      </c>
      <c r="D72" s="2" t="s">
        <v>90</v>
      </c>
      <c r="E72" s="4" t="s">
        <v>91</v>
      </c>
      <c r="F72" s="13">
        <v>437.4</v>
      </c>
      <c r="G72" s="13">
        <v>219.54</v>
      </c>
      <c r="H72" s="5">
        <v>109.14</v>
      </c>
      <c r="I72" s="13">
        <v>28.49</v>
      </c>
      <c r="J72" s="13">
        <v>661.92</v>
      </c>
      <c r="K72" s="13">
        <v>0</v>
      </c>
      <c r="L72" s="13">
        <v>248.5</v>
      </c>
    </row>
    <row r="73" spans="1:12" s="1" customFormat="1" ht="18" customHeight="1">
      <c r="A73" s="2" t="s">
        <v>193</v>
      </c>
      <c r="B73" s="2" t="s">
        <v>105</v>
      </c>
      <c r="C73" s="3">
        <f t="shared" si="2"/>
        <v>749.42</v>
      </c>
      <c r="D73" s="2" t="s">
        <v>123</v>
      </c>
      <c r="E73" s="4" t="s">
        <v>124</v>
      </c>
      <c r="F73" s="13">
        <v>0</v>
      </c>
      <c r="G73" s="13">
        <v>0</v>
      </c>
      <c r="H73" s="5">
        <v>210.9</v>
      </c>
      <c r="I73" s="13">
        <v>0</v>
      </c>
      <c r="J73" s="13">
        <v>373.52</v>
      </c>
      <c r="K73" s="13">
        <v>0</v>
      </c>
      <c r="L73" s="13">
        <v>165</v>
      </c>
    </row>
    <row r="74" spans="1:12" s="1" customFormat="1" ht="18" customHeight="1">
      <c r="A74" s="2" t="s">
        <v>193</v>
      </c>
      <c r="B74" s="2" t="s">
        <v>125</v>
      </c>
      <c r="C74" s="3">
        <f t="shared" si="2"/>
        <v>493.22</v>
      </c>
      <c r="D74" s="2" t="s">
        <v>141</v>
      </c>
      <c r="E74" s="4" t="s">
        <v>139</v>
      </c>
      <c r="F74" s="13">
        <v>0</v>
      </c>
      <c r="G74" s="13">
        <v>0</v>
      </c>
      <c r="H74" s="5">
        <v>224.22</v>
      </c>
      <c r="I74" s="13">
        <v>0</v>
      </c>
      <c r="J74" s="13">
        <v>154</v>
      </c>
      <c r="K74" s="13">
        <v>0</v>
      </c>
      <c r="L74" s="13">
        <v>115</v>
      </c>
    </row>
    <row r="75" spans="1:12" s="1" customFormat="1" ht="18" customHeight="1">
      <c r="A75" s="2" t="s">
        <v>193</v>
      </c>
      <c r="B75" s="2" t="s">
        <v>166</v>
      </c>
      <c r="C75" s="3">
        <f t="shared" si="2"/>
        <v>1564.8999999999999</v>
      </c>
      <c r="D75" s="2" t="s">
        <v>159</v>
      </c>
      <c r="E75" s="4" t="s">
        <v>266</v>
      </c>
      <c r="F75" s="13">
        <v>0</v>
      </c>
      <c r="G75" s="13">
        <v>0</v>
      </c>
      <c r="H75" s="5">
        <v>874.68</v>
      </c>
      <c r="I75" s="13">
        <v>12</v>
      </c>
      <c r="J75" s="13">
        <v>413.45</v>
      </c>
      <c r="K75" s="13">
        <v>11.77</v>
      </c>
      <c r="L75" s="13">
        <v>253</v>
      </c>
    </row>
    <row r="76" spans="1:12" s="1" customFormat="1" ht="18" customHeight="1">
      <c r="A76" s="2" t="s">
        <v>193</v>
      </c>
      <c r="B76" s="2" t="s">
        <v>169</v>
      </c>
      <c r="C76" s="3">
        <f t="shared" si="2"/>
        <v>89.95</v>
      </c>
      <c r="D76" s="2" t="s">
        <v>15</v>
      </c>
      <c r="E76" s="4" t="s">
        <v>165</v>
      </c>
      <c r="F76" s="13">
        <v>0</v>
      </c>
      <c r="G76" s="13">
        <v>0</v>
      </c>
      <c r="H76" s="5">
        <v>0</v>
      </c>
      <c r="I76" s="13">
        <v>0</v>
      </c>
      <c r="J76" s="13">
        <v>89.95</v>
      </c>
      <c r="K76" s="13">
        <v>0</v>
      </c>
      <c r="L76" s="13">
        <v>0</v>
      </c>
    </row>
    <row r="77" spans="1:12" s="1" customFormat="1" ht="18" customHeight="1">
      <c r="A77" s="2" t="s">
        <v>193</v>
      </c>
      <c r="B77" s="2" t="s">
        <v>88</v>
      </c>
      <c r="C77" s="3">
        <f t="shared" si="2"/>
        <v>275.45</v>
      </c>
      <c r="D77" s="2" t="s">
        <v>173</v>
      </c>
      <c r="E77" s="4" t="s">
        <v>212</v>
      </c>
      <c r="F77" s="13">
        <v>0</v>
      </c>
      <c r="G77" s="13">
        <v>0</v>
      </c>
      <c r="H77" s="5">
        <v>0</v>
      </c>
      <c r="I77" s="13">
        <v>0</v>
      </c>
      <c r="J77" s="13">
        <v>254.35</v>
      </c>
      <c r="K77" s="13">
        <v>0</v>
      </c>
      <c r="L77" s="13">
        <v>21.1</v>
      </c>
    </row>
    <row r="78" spans="1:12" s="1" customFormat="1" ht="18" customHeight="1">
      <c r="A78" s="2" t="s">
        <v>193</v>
      </c>
      <c r="B78" s="2" t="s">
        <v>174</v>
      </c>
      <c r="C78" s="3">
        <f t="shared" si="2"/>
        <v>126.85</v>
      </c>
      <c r="D78" s="2" t="s">
        <v>173</v>
      </c>
      <c r="E78" s="4" t="s">
        <v>212</v>
      </c>
      <c r="F78" s="13">
        <v>0</v>
      </c>
      <c r="G78" s="13">
        <v>0</v>
      </c>
      <c r="H78" s="5">
        <v>0</v>
      </c>
      <c r="I78" s="13">
        <v>0</v>
      </c>
      <c r="J78" s="13">
        <v>81.62</v>
      </c>
      <c r="K78" s="13">
        <v>0</v>
      </c>
      <c r="L78" s="13">
        <v>45.23</v>
      </c>
    </row>
    <row r="79" spans="1:12" s="1" customFormat="1" ht="23.25" customHeight="1">
      <c r="A79" s="2" t="s">
        <v>43</v>
      </c>
      <c r="B79" s="2" t="s">
        <v>38</v>
      </c>
      <c r="C79" s="3">
        <f t="shared" si="2"/>
        <v>1611.53</v>
      </c>
      <c r="D79" s="2" t="s">
        <v>12</v>
      </c>
      <c r="E79" s="4" t="s">
        <v>18</v>
      </c>
      <c r="F79" s="13">
        <v>528.8</v>
      </c>
      <c r="G79" s="13">
        <v>252.58</v>
      </c>
      <c r="H79" s="5">
        <v>14.64</v>
      </c>
      <c r="I79" s="13">
        <v>42</v>
      </c>
      <c r="J79" s="13">
        <v>436.5</v>
      </c>
      <c r="K79" s="13">
        <v>84.01</v>
      </c>
      <c r="L79" s="13">
        <v>253</v>
      </c>
    </row>
    <row r="80" spans="1:12" s="1" customFormat="1" ht="21.75" customHeight="1">
      <c r="A80" s="2" t="s">
        <v>43</v>
      </c>
      <c r="B80" s="2" t="s">
        <v>44</v>
      </c>
      <c r="C80" s="3">
        <f t="shared" si="2"/>
        <v>673.94</v>
      </c>
      <c r="D80" s="2" t="s">
        <v>45</v>
      </c>
      <c r="E80" s="4" t="s">
        <v>46</v>
      </c>
      <c r="F80" s="13">
        <v>374.6</v>
      </c>
      <c r="G80" s="13">
        <v>40</v>
      </c>
      <c r="H80" s="5">
        <v>14.64</v>
      </c>
      <c r="I80" s="13">
        <v>14</v>
      </c>
      <c r="J80" s="13">
        <v>124.2</v>
      </c>
      <c r="K80" s="13">
        <v>0</v>
      </c>
      <c r="L80" s="13">
        <v>106.5</v>
      </c>
    </row>
    <row r="81" spans="1:12" s="1" customFormat="1" ht="18" customHeight="1">
      <c r="A81" s="2" t="s">
        <v>43</v>
      </c>
      <c r="B81" s="2" t="s">
        <v>47</v>
      </c>
      <c r="C81" s="3">
        <f t="shared" si="2"/>
        <v>1607.96</v>
      </c>
      <c r="D81" s="2" t="s">
        <v>48</v>
      </c>
      <c r="E81" s="4" t="s">
        <v>35</v>
      </c>
      <c r="F81" s="13">
        <v>813.8</v>
      </c>
      <c r="G81" s="13">
        <v>281.81</v>
      </c>
      <c r="H81" s="5">
        <v>14.64</v>
      </c>
      <c r="I81" s="13">
        <v>21</v>
      </c>
      <c r="J81" s="13">
        <v>307.46</v>
      </c>
      <c r="K81" s="13">
        <v>0</v>
      </c>
      <c r="L81" s="13">
        <v>169.25</v>
      </c>
    </row>
    <row r="82" spans="1:12" s="1" customFormat="1" ht="18" customHeight="1">
      <c r="A82" s="2" t="s">
        <v>43</v>
      </c>
      <c r="B82" s="2" t="s">
        <v>49</v>
      </c>
      <c r="C82" s="3">
        <f t="shared" si="2"/>
        <v>1028.47</v>
      </c>
      <c r="D82" s="2" t="s">
        <v>50</v>
      </c>
      <c r="E82" s="4" t="s">
        <v>51</v>
      </c>
      <c r="F82" s="13">
        <v>625.5</v>
      </c>
      <c r="G82" s="13">
        <v>120.39</v>
      </c>
      <c r="H82" s="5">
        <v>14.64</v>
      </c>
      <c r="I82" s="13">
        <v>14</v>
      </c>
      <c r="J82" s="13">
        <v>118.93</v>
      </c>
      <c r="K82" s="13">
        <v>28.51</v>
      </c>
      <c r="L82" s="13">
        <v>106.5</v>
      </c>
    </row>
    <row r="83" spans="1:12" s="1" customFormat="1" ht="21.75" customHeight="1">
      <c r="A83" s="2" t="s">
        <v>43</v>
      </c>
      <c r="B83" s="2" t="s">
        <v>52</v>
      </c>
      <c r="C83" s="3">
        <f t="shared" si="2"/>
        <v>942.3199999999999</v>
      </c>
      <c r="D83" s="2" t="s">
        <v>53</v>
      </c>
      <c r="E83" s="4" t="s">
        <v>54</v>
      </c>
      <c r="F83" s="13">
        <v>467</v>
      </c>
      <c r="G83" s="13">
        <v>109.78</v>
      </c>
      <c r="H83" s="5">
        <v>14.64</v>
      </c>
      <c r="I83" s="13">
        <v>19</v>
      </c>
      <c r="J83" s="13">
        <v>190.4</v>
      </c>
      <c r="K83" s="13">
        <v>14</v>
      </c>
      <c r="L83" s="13">
        <v>127.5</v>
      </c>
    </row>
    <row r="84" spans="1:12" s="1" customFormat="1" ht="18" customHeight="1">
      <c r="A84" s="2" t="s">
        <v>43</v>
      </c>
      <c r="B84" s="2" t="s">
        <v>126</v>
      </c>
      <c r="C84" s="3">
        <f t="shared" si="2"/>
        <v>1270.15</v>
      </c>
      <c r="D84" s="2" t="s">
        <v>127</v>
      </c>
      <c r="E84" s="4" t="s">
        <v>128</v>
      </c>
      <c r="F84" s="13">
        <v>631.2</v>
      </c>
      <c r="G84" s="13">
        <v>289.57</v>
      </c>
      <c r="H84" s="5">
        <v>16.1</v>
      </c>
      <c r="I84" s="13">
        <v>26</v>
      </c>
      <c r="J84" s="13">
        <v>174.78</v>
      </c>
      <c r="K84" s="13">
        <v>0</v>
      </c>
      <c r="L84" s="13">
        <v>132.5</v>
      </c>
    </row>
    <row r="85" spans="1:12" s="1" customFormat="1" ht="18" customHeight="1">
      <c r="A85" s="2" t="s">
        <v>43</v>
      </c>
      <c r="B85" s="2" t="s">
        <v>129</v>
      </c>
      <c r="C85" s="3">
        <f t="shared" si="2"/>
        <v>1298.1100000000001</v>
      </c>
      <c r="D85" s="2" t="s">
        <v>26</v>
      </c>
      <c r="E85" s="4" t="s">
        <v>130</v>
      </c>
      <c r="F85" s="13">
        <v>660.2</v>
      </c>
      <c r="G85" s="13">
        <v>324.43</v>
      </c>
      <c r="H85" s="5">
        <v>16.1</v>
      </c>
      <c r="I85" s="13">
        <v>21</v>
      </c>
      <c r="J85" s="13">
        <v>111.38</v>
      </c>
      <c r="K85" s="13">
        <v>0</v>
      </c>
      <c r="L85" s="13">
        <v>165</v>
      </c>
    </row>
    <row r="86" spans="1:12" s="1" customFormat="1" ht="18" customHeight="1">
      <c r="A86" s="2" t="s">
        <v>43</v>
      </c>
      <c r="B86" s="2" t="s">
        <v>131</v>
      </c>
      <c r="C86" s="3">
        <f t="shared" si="2"/>
        <v>564.33</v>
      </c>
      <c r="D86" s="2" t="s">
        <v>132</v>
      </c>
      <c r="E86" s="4" t="s">
        <v>133</v>
      </c>
      <c r="F86" s="13">
        <v>0</v>
      </c>
      <c r="G86" s="13">
        <v>0</v>
      </c>
      <c r="H86" s="5">
        <v>370.74</v>
      </c>
      <c r="I86" s="13">
        <v>0</v>
      </c>
      <c r="J86" s="13">
        <v>135.59</v>
      </c>
      <c r="K86" s="13">
        <v>0</v>
      </c>
      <c r="L86" s="13">
        <v>58</v>
      </c>
    </row>
    <row r="87" spans="1:12" s="1" customFormat="1" ht="18" customHeight="1">
      <c r="A87" s="2" t="s">
        <v>43</v>
      </c>
      <c r="B87" s="2" t="s">
        <v>134</v>
      </c>
      <c r="C87" s="3">
        <f t="shared" si="2"/>
        <v>941.25</v>
      </c>
      <c r="D87" s="2" t="s">
        <v>135</v>
      </c>
      <c r="E87" s="4" t="s">
        <v>136</v>
      </c>
      <c r="F87" s="13">
        <v>0</v>
      </c>
      <c r="G87" s="13">
        <v>0</v>
      </c>
      <c r="H87" s="5">
        <v>572.21</v>
      </c>
      <c r="I87" s="13">
        <v>0</v>
      </c>
      <c r="J87" s="13">
        <v>227.79</v>
      </c>
      <c r="K87" s="13">
        <v>0</v>
      </c>
      <c r="L87" s="13">
        <v>141.25</v>
      </c>
    </row>
    <row r="88" spans="1:12" s="1" customFormat="1" ht="18" customHeight="1">
      <c r="A88" s="2" t="s">
        <v>43</v>
      </c>
      <c r="B88" s="2" t="s">
        <v>166</v>
      </c>
      <c r="C88" s="3">
        <f t="shared" si="2"/>
        <v>1605.57</v>
      </c>
      <c r="D88" s="2" t="s">
        <v>159</v>
      </c>
      <c r="E88" s="4" t="s">
        <v>266</v>
      </c>
      <c r="F88" s="13">
        <v>1173.2</v>
      </c>
      <c r="G88" s="13">
        <v>0</v>
      </c>
      <c r="H88" s="5">
        <v>16.1</v>
      </c>
      <c r="I88" s="13">
        <v>0</v>
      </c>
      <c r="J88" s="13">
        <v>255.27</v>
      </c>
      <c r="K88" s="13">
        <v>0</v>
      </c>
      <c r="L88" s="13">
        <v>161</v>
      </c>
    </row>
    <row r="89" spans="1:12" s="1" customFormat="1" ht="18" customHeight="1">
      <c r="A89" s="2" t="s">
        <v>43</v>
      </c>
      <c r="B89" s="2" t="s">
        <v>152</v>
      </c>
      <c r="C89" s="3">
        <f t="shared" si="2"/>
        <v>747.69</v>
      </c>
      <c r="D89" s="2" t="s">
        <v>153</v>
      </c>
      <c r="E89" s="4" t="s">
        <v>213</v>
      </c>
      <c r="F89" s="13">
        <v>367.4</v>
      </c>
      <c r="G89" s="13">
        <v>0</v>
      </c>
      <c r="H89" s="5">
        <v>16.1</v>
      </c>
      <c r="I89" s="13">
        <v>18</v>
      </c>
      <c r="J89" s="13">
        <v>207.44</v>
      </c>
      <c r="K89" s="13">
        <v>0</v>
      </c>
      <c r="L89" s="13">
        <v>138.75</v>
      </c>
    </row>
    <row r="90" spans="1:12" s="1" customFormat="1" ht="18" customHeight="1">
      <c r="A90" s="2" t="s">
        <v>43</v>
      </c>
      <c r="B90" s="2" t="s">
        <v>175</v>
      </c>
      <c r="C90" s="3">
        <f t="shared" si="2"/>
        <v>813.61</v>
      </c>
      <c r="D90" s="2" t="s">
        <v>176</v>
      </c>
      <c r="E90" s="4" t="s">
        <v>213</v>
      </c>
      <c r="F90" s="13">
        <v>152.8</v>
      </c>
      <c r="G90" s="13">
        <v>247.74</v>
      </c>
      <c r="H90" s="5">
        <v>17.76</v>
      </c>
      <c r="I90" s="13">
        <v>1.9</v>
      </c>
      <c r="J90" s="13">
        <v>232.16</v>
      </c>
      <c r="K90" s="13">
        <v>0</v>
      </c>
      <c r="L90" s="13">
        <v>161.25</v>
      </c>
    </row>
    <row r="91" spans="1:12" s="1" customFormat="1" ht="18" customHeight="1">
      <c r="A91" s="2" t="s">
        <v>43</v>
      </c>
      <c r="B91" s="2" t="s">
        <v>177</v>
      </c>
      <c r="C91" s="3">
        <f t="shared" si="2"/>
        <v>1032.8000000000002</v>
      </c>
      <c r="D91" s="2" t="s">
        <v>178</v>
      </c>
      <c r="E91" s="4" t="s">
        <v>179</v>
      </c>
      <c r="F91" s="13">
        <v>824.2</v>
      </c>
      <c r="G91" s="13">
        <v>44</v>
      </c>
      <c r="H91" s="5">
        <v>16.1</v>
      </c>
      <c r="I91" s="13">
        <v>21</v>
      </c>
      <c r="J91" s="13">
        <v>0</v>
      </c>
      <c r="K91" s="13">
        <v>0</v>
      </c>
      <c r="L91" s="13">
        <v>127.5</v>
      </c>
    </row>
    <row r="92" spans="1:12" s="1" customFormat="1" ht="18" customHeight="1">
      <c r="A92" s="2" t="s">
        <v>194</v>
      </c>
      <c r="B92" s="2" t="s">
        <v>137</v>
      </c>
      <c r="C92" s="3">
        <f t="shared" si="2"/>
        <v>2510.69</v>
      </c>
      <c r="D92" s="2" t="s">
        <v>138</v>
      </c>
      <c r="E92" s="4" t="s">
        <v>128</v>
      </c>
      <c r="F92" s="13">
        <v>893.2</v>
      </c>
      <c r="G92" s="13">
        <v>883.09</v>
      </c>
      <c r="H92" s="5">
        <v>103.79</v>
      </c>
      <c r="I92" s="13">
        <v>0</v>
      </c>
      <c r="J92" s="13">
        <v>434.61</v>
      </c>
      <c r="K92" s="13">
        <v>0</v>
      </c>
      <c r="L92" s="13">
        <v>196</v>
      </c>
    </row>
    <row r="93" spans="1:12" s="1" customFormat="1" ht="18" customHeight="1">
      <c r="A93" s="2" t="s">
        <v>194</v>
      </c>
      <c r="B93" s="2" t="s">
        <v>125</v>
      </c>
      <c r="C93" s="3">
        <f t="shared" si="2"/>
        <v>460.48</v>
      </c>
      <c r="D93" s="2" t="s">
        <v>141</v>
      </c>
      <c r="E93" s="4" t="s">
        <v>139</v>
      </c>
      <c r="F93" s="13">
        <v>0</v>
      </c>
      <c r="G93" s="13">
        <v>0</v>
      </c>
      <c r="H93" s="5">
        <v>191.48</v>
      </c>
      <c r="I93" s="13">
        <v>0</v>
      </c>
      <c r="J93" s="13">
        <v>154</v>
      </c>
      <c r="K93" s="13">
        <v>0</v>
      </c>
      <c r="L93" s="13">
        <v>115</v>
      </c>
    </row>
    <row r="94" spans="1:12" s="1" customFormat="1" ht="18" customHeight="1">
      <c r="A94" s="2" t="s">
        <v>194</v>
      </c>
      <c r="B94" s="2" t="s">
        <v>166</v>
      </c>
      <c r="C94" s="3">
        <f t="shared" si="2"/>
        <v>1414.82</v>
      </c>
      <c r="D94" s="2" t="s">
        <v>159</v>
      </c>
      <c r="E94" s="4" t="s">
        <v>266</v>
      </c>
      <c r="F94" s="13">
        <v>0</v>
      </c>
      <c r="G94" s="13">
        <v>0</v>
      </c>
      <c r="H94" s="5">
        <v>864.14</v>
      </c>
      <c r="I94" s="13">
        <v>0</v>
      </c>
      <c r="J94" s="13">
        <v>343.68</v>
      </c>
      <c r="K94" s="13">
        <v>0</v>
      </c>
      <c r="L94" s="13">
        <v>207</v>
      </c>
    </row>
    <row r="95" spans="1:12" s="1" customFormat="1" ht="18" customHeight="1">
      <c r="A95" s="2" t="s">
        <v>194</v>
      </c>
      <c r="B95" s="2" t="s">
        <v>180</v>
      </c>
      <c r="C95" s="3">
        <f t="shared" si="2"/>
        <v>179.9</v>
      </c>
      <c r="D95" s="2" t="s">
        <v>15</v>
      </c>
      <c r="E95" s="4" t="s">
        <v>207</v>
      </c>
      <c r="F95" s="13">
        <v>0</v>
      </c>
      <c r="G95" s="13">
        <v>0</v>
      </c>
      <c r="H95" s="5">
        <v>0</v>
      </c>
      <c r="I95" s="13">
        <v>0</v>
      </c>
      <c r="J95" s="13">
        <v>179.9</v>
      </c>
      <c r="K95" s="13">
        <v>0</v>
      </c>
      <c r="L95" s="13">
        <v>0</v>
      </c>
    </row>
    <row r="96" spans="1:12" s="1" customFormat="1" ht="18" customHeight="1">
      <c r="A96" s="2" t="s">
        <v>194</v>
      </c>
      <c r="B96" s="2" t="s">
        <v>88</v>
      </c>
      <c r="C96" s="3">
        <f t="shared" si="2"/>
        <v>45.25</v>
      </c>
      <c r="D96" s="2" t="s">
        <v>173</v>
      </c>
      <c r="E96" s="4" t="s">
        <v>214</v>
      </c>
      <c r="F96" s="13">
        <v>0</v>
      </c>
      <c r="G96" s="13">
        <v>0</v>
      </c>
      <c r="H96" s="5">
        <v>0</v>
      </c>
      <c r="I96" s="13">
        <v>0</v>
      </c>
      <c r="J96" s="13">
        <v>0</v>
      </c>
      <c r="K96" s="13">
        <v>0</v>
      </c>
      <c r="L96" s="13">
        <v>45.25</v>
      </c>
    </row>
    <row r="97" spans="1:12" s="1" customFormat="1" ht="18" customHeight="1">
      <c r="A97" s="2" t="s">
        <v>55</v>
      </c>
      <c r="B97" s="2" t="s">
        <v>14</v>
      </c>
      <c r="C97" s="3">
        <f t="shared" si="2"/>
        <v>77</v>
      </c>
      <c r="D97" s="2" t="s">
        <v>36</v>
      </c>
      <c r="E97" s="4" t="s">
        <v>265</v>
      </c>
      <c r="F97" s="13">
        <v>0</v>
      </c>
      <c r="G97" s="13">
        <v>0</v>
      </c>
      <c r="H97" s="5">
        <v>0</v>
      </c>
      <c r="I97" s="13">
        <v>0</v>
      </c>
      <c r="J97" s="13">
        <v>77</v>
      </c>
      <c r="K97" s="13">
        <v>0</v>
      </c>
      <c r="L97" s="13">
        <v>0</v>
      </c>
    </row>
    <row r="98" spans="1:12" s="1" customFormat="1" ht="18" customHeight="1">
      <c r="A98" s="2" t="s">
        <v>55</v>
      </c>
      <c r="B98" s="2" t="s">
        <v>56</v>
      </c>
      <c r="C98" s="3">
        <f aca="true" t="shared" si="3" ref="C98:C111">SUM(F98:L98)</f>
        <v>1943.1299999999999</v>
      </c>
      <c r="D98" s="2" t="s">
        <v>26</v>
      </c>
      <c r="E98" s="4" t="s">
        <v>27</v>
      </c>
      <c r="F98" s="13">
        <v>699.8</v>
      </c>
      <c r="G98" s="13">
        <v>42.78</v>
      </c>
      <c r="H98" s="5">
        <v>108.66</v>
      </c>
      <c r="I98" s="13">
        <v>0</v>
      </c>
      <c r="J98" s="13">
        <v>727.89</v>
      </c>
      <c r="K98" s="13">
        <v>133</v>
      </c>
      <c r="L98" s="13">
        <v>231</v>
      </c>
    </row>
    <row r="99" spans="1:12" s="1" customFormat="1" ht="18" customHeight="1">
      <c r="A99" s="2" t="s">
        <v>55</v>
      </c>
      <c r="B99" s="2" t="s">
        <v>29</v>
      </c>
      <c r="C99" s="3">
        <f t="shared" si="3"/>
        <v>1749.8</v>
      </c>
      <c r="D99" s="2" t="s">
        <v>30</v>
      </c>
      <c r="E99" s="4" t="s">
        <v>31</v>
      </c>
      <c r="F99" s="13">
        <v>1209.8</v>
      </c>
      <c r="G99" s="13">
        <v>0</v>
      </c>
      <c r="H99" s="5">
        <v>108.66</v>
      </c>
      <c r="I99" s="13">
        <v>0</v>
      </c>
      <c r="J99" s="13">
        <v>228.84</v>
      </c>
      <c r="K99" s="13">
        <v>25</v>
      </c>
      <c r="L99" s="13">
        <v>177.5</v>
      </c>
    </row>
    <row r="100" spans="1:12" s="1" customFormat="1" ht="18" customHeight="1">
      <c r="A100" s="2" t="s">
        <v>55</v>
      </c>
      <c r="B100" s="2" t="s">
        <v>95</v>
      </c>
      <c r="C100" s="3">
        <f t="shared" si="3"/>
        <v>99.43</v>
      </c>
      <c r="D100" s="2" t="s">
        <v>36</v>
      </c>
      <c r="E100" s="4" t="s">
        <v>96</v>
      </c>
      <c r="F100" s="13">
        <v>0</v>
      </c>
      <c r="G100" s="13">
        <v>0</v>
      </c>
      <c r="H100" s="5">
        <v>0</v>
      </c>
      <c r="I100" s="13">
        <v>0</v>
      </c>
      <c r="J100" s="13">
        <v>99.43</v>
      </c>
      <c r="K100" s="13">
        <v>0</v>
      </c>
      <c r="L100" s="13">
        <v>0</v>
      </c>
    </row>
    <row r="101" spans="1:12" s="1" customFormat="1" ht="18" customHeight="1">
      <c r="A101" s="2" t="s">
        <v>55</v>
      </c>
      <c r="B101" s="2" t="s">
        <v>105</v>
      </c>
      <c r="C101" s="3">
        <f t="shared" si="3"/>
        <v>851.88</v>
      </c>
      <c r="D101" s="2" t="s">
        <v>20</v>
      </c>
      <c r="E101" s="4" t="s">
        <v>106</v>
      </c>
      <c r="F101" s="13">
        <v>0</v>
      </c>
      <c r="G101" s="13">
        <v>0</v>
      </c>
      <c r="H101" s="5">
        <v>210.9</v>
      </c>
      <c r="I101" s="13">
        <v>47.98</v>
      </c>
      <c r="J101" s="13">
        <v>428</v>
      </c>
      <c r="K101" s="13">
        <v>0</v>
      </c>
      <c r="L101" s="13">
        <v>165</v>
      </c>
    </row>
    <row r="102" spans="1:12" s="1" customFormat="1" ht="18" customHeight="1">
      <c r="A102" s="2" t="s">
        <v>55</v>
      </c>
      <c r="B102" s="2" t="s">
        <v>125</v>
      </c>
      <c r="C102" s="3">
        <f t="shared" si="3"/>
        <v>493.22</v>
      </c>
      <c r="D102" s="2" t="s">
        <v>141</v>
      </c>
      <c r="E102" s="4" t="s">
        <v>139</v>
      </c>
      <c r="F102" s="13">
        <v>0</v>
      </c>
      <c r="G102" s="13">
        <v>0</v>
      </c>
      <c r="H102" s="5">
        <v>224.22</v>
      </c>
      <c r="I102" s="13">
        <v>0</v>
      </c>
      <c r="J102" s="13">
        <v>154</v>
      </c>
      <c r="K102" s="13">
        <v>0</v>
      </c>
      <c r="L102" s="13">
        <v>115</v>
      </c>
    </row>
    <row r="103" spans="1:12" s="1" customFormat="1" ht="18" customHeight="1">
      <c r="A103" s="2" t="s">
        <v>55</v>
      </c>
      <c r="B103" s="2" t="s">
        <v>183</v>
      </c>
      <c r="C103" s="3">
        <f t="shared" si="3"/>
        <v>1384.57</v>
      </c>
      <c r="D103" s="2" t="s">
        <v>159</v>
      </c>
      <c r="E103" s="4" t="s">
        <v>266</v>
      </c>
      <c r="F103" s="13">
        <v>657.2</v>
      </c>
      <c r="G103" s="13">
        <v>214.16</v>
      </c>
      <c r="H103" s="5">
        <v>57.17</v>
      </c>
      <c r="I103" s="13">
        <v>28</v>
      </c>
      <c r="J103" s="13">
        <v>255.27</v>
      </c>
      <c r="K103" s="13">
        <v>11.77</v>
      </c>
      <c r="L103" s="13">
        <v>161</v>
      </c>
    </row>
    <row r="104" spans="1:12" s="1" customFormat="1" ht="18" customHeight="1">
      <c r="A104" s="2" t="s">
        <v>55</v>
      </c>
      <c r="B104" s="2" t="s">
        <v>180</v>
      </c>
      <c r="C104" s="3">
        <f t="shared" si="3"/>
        <v>89.99</v>
      </c>
      <c r="D104" s="2" t="s">
        <v>15</v>
      </c>
      <c r="E104" s="4" t="s">
        <v>207</v>
      </c>
      <c r="F104" s="13">
        <v>0</v>
      </c>
      <c r="G104" s="13">
        <v>0</v>
      </c>
      <c r="H104" s="5">
        <v>0</v>
      </c>
      <c r="I104" s="13">
        <v>0</v>
      </c>
      <c r="J104" s="13">
        <v>89.99</v>
      </c>
      <c r="K104" s="13">
        <v>0</v>
      </c>
      <c r="L104" s="13">
        <v>0</v>
      </c>
    </row>
    <row r="105" spans="1:12" s="1" customFormat="1" ht="18" customHeight="1">
      <c r="A105" s="2" t="s">
        <v>55</v>
      </c>
      <c r="B105" s="2" t="s">
        <v>184</v>
      </c>
      <c r="C105" s="3">
        <f t="shared" si="3"/>
        <v>1424.91</v>
      </c>
      <c r="D105" s="2" t="s">
        <v>185</v>
      </c>
      <c r="E105" s="4" t="s">
        <v>186</v>
      </c>
      <c r="F105" s="13">
        <v>802.7</v>
      </c>
      <c r="G105" s="13">
        <v>176.1</v>
      </c>
      <c r="H105" s="5">
        <v>56.61</v>
      </c>
      <c r="I105" s="13">
        <v>70</v>
      </c>
      <c r="J105" s="13">
        <v>0</v>
      </c>
      <c r="K105" s="13">
        <v>0</v>
      </c>
      <c r="L105" s="13">
        <v>319.5</v>
      </c>
    </row>
    <row r="106" spans="1:12" s="1" customFormat="1" ht="18" customHeight="1">
      <c r="A106" s="2" t="s">
        <v>55</v>
      </c>
      <c r="B106" s="2" t="s">
        <v>88</v>
      </c>
      <c r="C106" s="3">
        <f t="shared" si="3"/>
        <v>16.99</v>
      </c>
      <c r="D106" s="2" t="s">
        <v>229</v>
      </c>
      <c r="E106" s="4" t="s">
        <v>214</v>
      </c>
      <c r="F106" s="13"/>
      <c r="G106" s="13"/>
      <c r="H106" s="5"/>
      <c r="I106" s="13"/>
      <c r="J106" s="3"/>
      <c r="K106" s="13">
        <v>16.99</v>
      </c>
      <c r="L106" s="13"/>
    </row>
    <row r="107" spans="1:12" s="1" customFormat="1" ht="18" customHeight="1">
      <c r="A107" s="2" t="s">
        <v>55</v>
      </c>
      <c r="B107" s="2" t="s">
        <v>88</v>
      </c>
      <c r="C107" s="3">
        <f t="shared" si="3"/>
        <v>81.62</v>
      </c>
      <c r="D107" s="2" t="s">
        <v>230</v>
      </c>
      <c r="E107" s="4" t="s">
        <v>214</v>
      </c>
      <c r="F107" s="13"/>
      <c r="G107" s="13"/>
      <c r="H107" s="5"/>
      <c r="I107" s="13"/>
      <c r="J107" s="3">
        <v>81.62</v>
      </c>
      <c r="K107" s="13"/>
      <c r="L107" s="13"/>
    </row>
    <row r="108" spans="1:12" s="1" customFormat="1" ht="18" customHeight="1">
      <c r="A108" s="2" t="s">
        <v>55</v>
      </c>
      <c r="B108" s="2" t="s">
        <v>88</v>
      </c>
      <c r="C108" s="3">
        <f t="shared" si="3"/>
        <v>210.73</v>
      </c>
      <c r="D108" s="2" t="s">
        <v>36</v>
      </c>
      <c r="E108" s="4" t="s">
        <v>217</v>
      </c>
      <c r="F108" s="13">
        <v>0</v>
      </c>
      <c r="G108" s="13">
        <v>0</v>
      </c>
      <c r="H108" s="5">
        <v>0</v>
      </c>
      <c r="I108" s="13">
        <v>0</v>
      </c>
      <c r="J108" s="3">
        <v>210.73</v>
      </c>
      <c r="K108" s="13">
        <v>0</v>
      </c>
      <c r="L108" s="13">
        <v>0</v>
      </c>
    </row>
    <row r="109" spans="1:12" s="1" customFormat="1" ht="18" customHeight="1">
      <c r="A109" s="2" t="s">
        <v>55</v>
      </c>
      <c r="B109" s="2" t="s">
        <v>88</v>
      </c>
      <c r="C109" s="3">
        <f t="shared" si="3"/>
        <v>42.66</v>
      </c>
      <c r="D109" s="2" t="s">
        <v>36</v>
      </c>
      <c r="E109" s="4" t="s">
        <v>218</v>
      </c>
      <c r="F109" s="13">
        <v>0</v>
      </c>
      <c r="G109" s="13">
        <v>0</v>
      </c>
      <c r="H109" s="5">
        <v>0</v>
      </c>
      <c r="I109" s="13">
        <v>0</v>
      </c>
      <c r="J109" s="3">
        <v>0</v>
      </c>
      <c r="K109" s="13">
        <v>42.66</v>
      </c>
      <c r="L109" s="13">
        <v>0</v>
      </c>
    </row>
    <row r="110" spans="1:12" s="1" customFormat="1" ht="18" customHeight="1">
      <c r="A110" s="2" t="s">
        <v>55</v>
      </c>
      <c r="B110" s="2" t="s">
        <v>88</v>
      </c>
      <c r="C110" s="3">
        <f t="shared" si="3"/>
        <v>81.62</v>
      </c>
      <c r="D110" s="2" t="s">
        <v>36</v>
      </c>
      <c r="E110" s="4" t="s">
        <v>219</v>
      </c>
      <c r="F110" s="13">
        <v>0</v>
      </c>
      <c r="G110" s="13">
        <v>0</v>
      </c>
      <c r="H110" s="5">
        <v>0</v>
      </c>
      <c r="I110" s="13">
        <v>0</v>
      </c>
      <c r="J110" s="3">
        <v>81.62</v>
      </c>
      <c r="K110" s="13">
        <v>0</v>
      </c>
      <c r="L110" s="13">
        <v>0</v>
      </c>
    </row>
    <row r="111" spans="1:12" s="1" customFormat="1" ht="18" customHeight="1">
      <c r="A111" s="2" t="s">
        <v>55</v>
      </c>
      <c r="B111" s="2" t="s">
        <v>88</v>
      </c>
      <c r="C111" s="3">
        <f t="shared" si="3"/>
        <v>98</v>
      </c>
      <c r="D111" s="2" t="s">
        <v>36</v>
      </c>
      <c r="E111" s="4" t="s">
        <v>220</v>
      </c>
      <c r="F111" s="13">
        <v>0</v>
      </c>
      <c r="G111" s="13">
        <v>0</v>
      </c>
      <c r="H111" s="5">
        <v>0</v>
      </c>
      <c r="I111" s="13">
        <v>0</v>
      </c>
      <c r="J111" s="3">
        <v>98</v>
      </c>
      <c r="K111" s="13">
        <v>0</v>
      </c>
      <c r="L111" s="13">
        <v>0</v>
      </c>
    </row>
    <row r="112" spans="1:12" s="1" customFormat="1" ht="18" customHeight="1">
      <c r="A112" s="2" t="s">
        <v>195</v>
      </c>
      <c r="B112" s="2" t="s">
        <v>92</v>
      </c>
      <c r="C112" s="3">
        <f>SUBTOTAL(9,F112:L112)</f>
        <v>1764.75</v>
      </c>
      <c r="D112" s="2" t="s">
        <v>90</v>
      </c>
      <c r="E112" s="4" t="s">
        <v>91</v>
      </c>
      <c r="F112" s="13">
        <v>423.4</v>
      </c>
      <c r="G112" s="13">
        <v>0</v>
      </c>
      <c r="H112" s="5">
        <v>73.44</v>
      </c>
      <c r="I112" s="13">
        <v>65.85</v>
      </c>
      <c r="J112" s="13">
        <v>882.56</v>
      </c>
      <c r="K112" s="13">
        <v>0</v>
      </c>
      <c r="L112" s="13">
        <v>319.5</v>
      </c>
    </row>
    <row r="113" spans="1:12" s="1" customFormat="1" ht="18" customHeight="1">
      <c r="A113" s="2" t="s">
        <v>195</v>
      </c>
      <c r="B113" s="2" t="s">
        <v>93</v>
      </c>
      <c r="C113" s="3">
        <f>SUBTOTAL(9,F113:L113)</f>
        <v>1358.33</v>
      </c>
      <c r="D113" s="2" t="s">
        <v>76</v>
      </c>
      <c r="E113" s="4" t="s">
        <v>94</v>
      </c>
      <c r="F113" s="13">
        <v>393.2</v>
      </c>
      <c r="G113" s="13">
        <v>78.75</v>
      </c>
      <c r="H113" s="5">
        <v>73.44</v>
      </c>
      <c r="I113" s="13">
        <v>42.32</v>
      </c>
      <c r="J113" s="13">
        <v>593.12</v>
      </c>
      <c r="K113" s="13">
        <v>0</v>
      </c>
      <c r="L113" s="13">
        <v>177.5</v>
      </c>
    </row>
    <row r="114" spans="1:12" s="1" customFormat="1" ht="18" customHeight="1">
      <c r="A114" s="2" t="s">
        <v>195</v>
      </c>
      <c r="B114" s="2" t="s">
        <v>88</v>
      </c>
      <c r="C114" s="3">
        <v>13</v>
      </c>
      <c r="D114" s="2" t="s">
        <v>223</v>
      </c>
      <c r="E114" s="4" t="s">
        <v>214</v>
      </c>
      <c r="F114" s="13"/>
      <c r="G114" s="13"/>
      <c r="H114" s="5"/>
      <c r="I114" s="13"/>
      <c r="J114" s="13"/>
      <c r="K114" s="13">
        <v>13</v>
      </c>
      <c r="L114" s="13"/>
    </row>
    <row r="115" spans="1:12" s="1" customFormat="1" ht="18" customHeight="1">
      <c r="A115" s="2" t="s">
        <v>195</v>
      </c>
      <c r="B115" s="2" t="s">
        <v>88</v>
      </c>
      <c r="C115" s="3">
        <v>94.34</v>
      </c>
      <c r="D115" s="2" t="s">
        <v>224</v>
      </c>
      <c r="E115" s="4" t="s">
        <v>214</v>
      </c>
      <c r="F115" s="13"/>
      <c r="G115" s="13"/>
      <c r="H115" s="5"/>
      <c r="I115" s="13"/>
      <c r="J115" s="13">
        <v>94.34</v>
      </c>
      <c r="K115" s="13"/>
      <c r="L115" s="13"/>
    </row>
    <row r="116" spans="1:12" s="1" customFormat="1" ht="18" customHeight="1">
      <c r="A116" s="2" t="s">
        <v>195</v>
      </c>
      <c r="B116" s="2" t="s">
        <v>88</v>
      </c>
      <c r="C116" s="3">
        <v>21.32</v>
      </c>
      <c r="D116" s="2" t="s">
        <v>225</v>
      </c>
      <c r="E116" s="4" t="s">
        <v>214</v>
      </c>
      <c r="F116" s="13"/>
      <c r="G116" s="13"/>
      <c r="H116" s="5"/>
      <c r="I116" s="13"/>
      <c r="J116" s="13"/>
      <c r="K116" s="13">
        <v>21.32</v>
      </c>
      <c r="L116" s="13"/>
    </row>
    <row r="117" spans="1:12" s="1" customFormat="1" ht="18" customHeight="1">
      <c r="A117" s="2" t="s">
        <v>195</v>
      </c>
      <c r="B117" s="2" t="s">
        <v>88</v>
      </c>
      <c r="C117" s="3">
        <v>158.88</v>
      </c>
      <c r="D117" s="2" t="s">
        <v>228</v>
      </c>
      <c r="E117" s="4" t="s">
        <v>214</v>
      </c>
      <c r="F117" s="13"/>
      <c r="G117" s="13"/>
      <c r="H117" s="5"/>
      <c r="I117" s="13"/>
      <c r="J117" s="13">
        <v>158.88</v>
      </c>
      <c r="K117" s="13"/>
      <c r="L117" s="13"/>
    </row>
    <row r="118" spans="1:12" s="1" customFormat="1" ht="18" customHeight="1">
      <c r="A118" s="2" t="s">
        <v>195</v>
      </c>
      <c r="B118" s="2" t="s">
        <v>88</v>
      </c>
      <c r="C118" s="3">
        <v>27.98</v>
      </c>
      <c r="D118" s="2" t="s">
        <v>226</v>
      </c>
      <c r="E118" s="4" t="s">
        <v>214</v>
      </c>
      <c r="F118" s="13"/>
      <c r="G118" s="13"/>
      <c r="H118" s="5"/>
      <c r="I118" s="13"/>
      <c r="J118" s="13"/>
      <c r="K118" s="13">
        <v>27.98</v>
      </c>
      <c r="L118" s="13"/>
    </row>
    <row r="119" spans="1:12" s="1" customFormat="1" ht="18" customHeight="1">
      <c r="A119" s="2" t="s">
        <v>195</v>
      </c>
      <c r="B119" s="2" t="s">
        <v>88</v>
      </c>
      <c r="C119" s="3">
        <v>81.62</v>
      </c>
      <c r="D119" s="2" t="s">
        <v>227</v>
      </c>
      <c r="E119" s="4" t="s">
        <v>214</v>
      </c>
      <c r="F119" s="13"/>
      <c r="G119" s="13"/>
      <c r="H119" s="5"/>
      <c r="I119" s="13"/>
      <c r="J119" s="13">
        <v>81.62</v>
      </c>
      <c r="K119" s="13"/>
      <c r="L119" s="13"/>
    </row>
    <row r="120" spans="1:12" s="1" customFormat="1" ht="18" customHeight="1">
      <c r="A120" s="2" t="s">
        <v>195</v>
      </c>
      <c r="B120" s="2" t="s">
        <v>105</v>
      </c>
      <c r="C120" s="3">
        <f>SUBTOTAL(9,F120:L120)</f>
        <v>991.4</v>
      </c>
      <c r="D120" s="2" t="s">
        <v>20</v>
      </c>
      <c r="E120" s="4" t="s">
        <v>106</v>
      </c>
      <c r="F120" s="13">
        <v>0</v>
      </c>
      <c r="G120" s="13">
        <v>0</v>
      </c>
      <c r="H120" s="5">
        <v>197.03</v>
      </c>
      <c r="I120" s="13">
        <v>47.98</v>
      </c>
      <c r="J120" s="13">
        <f>377.54+203.85</f>
        <v>581.39</v>
      </c>
      <c r="K120" s="13">
        <v>0</v>
      </c>
      <c r="L120" s="13">
        <v>165</v>
      </c>
    </row>
    <row r="121" spans="1:12" s="1" customFormat="1" ht="18" customHeight="1">
      <c r="A121" s="2" t="s">
        <v>195</v>
      </c>
      <c r="B121" s="2" t="s">
        <v>140</v>
      </c>
      <c r="C121" s="3">
        <f>SUBTOTAL(9,F121:L121)</f>
        <v>299.26</v>
      </c>
      <c r="D121" s="2" t="s">
        <v>20</v>
      </c>
      <c r="E121" s="4" t="s">
        <v>215</v>
      </c>
      <c r="F121" s="13">
        <v>0</v>
      </c>
      <c r="G121" s="13">
        <v>0</v>
      </c>
      <c r="H121" s="5">
        <v>0</v>
      </c>
      <c r="I121" s="13">
        <v>299.26</v>
      </c>
      <c r="J121" s="13">
        <v>0</v>
      </c>
      <c r="K121" s="13">
        <v>0</v>
      </c>
      <c r="L121" s="13">
        <v>0</v>
      </c>
    </row>
    <row r="122" spans="1:12" s="1" customFormat="1" ht="18" customHeight="1">
      <c r="A122" s="2" t="s">
        <v>195</v>
      </c>
      <c r="B122" s="2" t="s">
        <v>125</v>
      </c>
      <c r="C122" s="3">
        <f>SUBTOTAL(9,F122:L122)</f>
        <v>311</v>
      </c>
      <c r="D122" s="2" t="s">
        <v>141</v>
      </c>
      <c r="E122" s="4" t="s">
        <v>139</v>
      </c>
      <c r="F122" s="13">
        <v>0</v>
      </c>
      <c r="G122" s="13">
        <v>0</v>
      </c>
      <c r="H122" s="5">
        <v>42</v>
      </c>
      <c r="I122" s="13">
        <v>0</v>
      </c>
      <c r="J122" s="13">
        <v>154</v>
      </c>
      <c r="K122" s="13">
        <v>0</v>
      </c>
      <c r="L122" s="13">
        <v>115</v>
      </c>
    </row>
    <row r="123" spans="1:12" s="1" customFormat="1" ht="18" customHeight="1">
      <c r="A123" s="2" t="s">
        <v>195</v>
      </c>
      <c r="B123" s="2" t="s">
        <v>166</v>
      </c>
      <c r="C123" s="3">
        <f>SUBTOTAL(9,F123:L123)</f>
        <v>1732.8200000000002</v>
      </c>
      <c r="D123" s="2" t="s">
        <v>159</v>
      </c>
      <c r="E123" s="4" t="s">
        <v>266</v>
      </c>
      <c r="F123" s="13">
        <v>0</v>
      </c>
      <c r="G123" s="13">
        <v>0</v>
      </c>
      <c r="H123" s="5">
        <v>910.2</v>
      </c>
      <c r="I123" s="13">
        <v>0</v>
      </c>
      <c r="J123" s="13">
        <v>523.62</v>
      </c>
      <c r="K123" s="13">
        <v>0</v>
      </c>
      <c r="L123" s="13">
        <v>299</v>
      </c>
    </row>
    <row r="124" spans="1:12" s="1" customFormat="1" ht="18" customHeight="1">
      <c r="A124" s="2" t="s">
        <v>195</v>
      </c>
      <c r="B124" s="2" t="s">
        <v>181</v>
      </c>
      <c r="C124" s="3">
        <f>SUBTOTAL(9,F124:L124)</f>
        <v>547.99</v>
      </c>
      <c r="D124" s="2" t="s">
        <v>20</v>
      </c>
      <c r="E124" s="4" t="s">
        <v>182</v>
      </c>
      <c r="F124" s="13">
        <v>0</v>
      </c>
      <c r="G124" s="13">
        <v>0</v>
      </c>
      <c r="H124" s="5">
        <v>198.69</v>
      </c>
      <c r="I124" s="13">
        <v>26</v>
      </c>
      <c r="J124" s="13">
        <v>158.3</v>
      </c>
      <c r="K124" s="13">
        <v>0</v>
      </c>
      <c r="L124" s="13">
        <v>165</v>
      </c>
    </row>
    <row r="125" spans="1:12" s="1" customFormat="1" ht="24" customHeight="1">
      <c r="A125" s="2" t="s">
        <v>57</v>
      </c>
      <c r="B125" s="2" t="s">
        <v>11</v>
      </c>
      <c r="C125" s="3">
        <f aca="true" t="shared" si="4" ref="C125:C130">SUM(F125:L125)</f>
        <v>1221.51</v>
      </c>
      <c r="D125" s="2" t="s">
        <v>12</v>
      </c>
      <c r="E125" s="4" t="s">
        <v>18</v>
      </c>
      <c r="F125" s="13">
        <v>453.3</v>
      </c>
      <c r="G125" s="13">
        <v>143.25</v>
      </c>
      <c r="H125" s="5">
        <v>69.26</v>
      </c>
      <c r="I125" s="13">
        <v>40</v>
      </c>
      <c r="J125" s="13">
        <v>261.9</v>
      </c>
      <c r="K125" s="13">
        <v>92.8</v>
      </c>
      <c r="L125" s="13">
        <v>161</v>
      </c>
    </row>
    <row r="126" spans="1:12" s="1" customFormat="1" ht="24" customHeight="1">
      <c r="A126" s="2" t="s">
        <v>57</v>
      </c>
      <c r="B126" s="2" t="s">
        <v>44</v>
      </c>
      <c r="C126" s="3">
        <f t="shared" si="4"/>
        <v>911.8800000000001</v>
      </c>
      <c r="D126" s="2" t="s">
        <v>58</v>
      </c>
      <c r="E126" s="4" t="s">
        <v>46</v>
      </c>
      <c r="F126" s="13">
        <v>339.1</v>
      </c>
      <c r="G126" s="13">
        <v>215.87</v>
      </c>
      <c r="H126" s="5">
        <v>69.26</v>
      </c>
      <c r="I126" s="13">
        <v>20</v>
      </c>
      <c r="J126" s="13">
        <v>119.59</v>
      </c>
      <c r="K126" s="13">
        <v>41.56</v>
      </c>
      <c r="L126" s="13">
        <v>106.5</v>
      </c>
    </row>
    <row r="127" spans="1:12" s="1" customFormat="1" ht="24" customHeight="1">
      <c r="A127" s="2" t="s">
        <v>57</v>
      </c>
      <c r="B127" s="2" t="s">
        <v>198</v>
      </c>
      <c r="C127" s="3">
        <f t="shared" si="4"/>
        <v>124.81</v>
      </c>
      <c r="D127" s="2" t="s">
        <v>36</v>
      </c>
      <c r="E127" s="4" t="s">
        <v>59</v>
      </c>
      <c r="F127" s="13">
        <v>0</v>
      </c>
      <c r="G127" s="13">
        <v>0</v>
      </c>
      <c r="H127" s="5">
        <v>0</v>
      </c>
      <c r="I127" s="13">
        <v>0</v>
      </c>
      <c r="J127" s="13">
        <v>124.81</v>
      </c>
      <c r="K127" s="13">
        <v>0</v>
      </c>
      <c r="L127" s="13">
        <v>0</v>
      </c>
    </row>
    <row r="128" spans="1:12" s="1" customFormat="1" ht="24" customHeight="1">
      <c r="A128" s="2" t="s">
        <v>57</v>
      </c>
      <c r="B128" s="2" t="s">
        <v>60</v>
      </c>
      <c r="C128" s="3">
        <f t="shared" si="4"/>
        <v>406.37</v>
      </c>
      <c r="D128" s="2" t="s">
        <v>61</v>
      </c>
      <c r="E128" s="4" t="s">
        <v>62</v>
      </c>
      <c r="F128" s="13">
        <v>0</v>
      </c>
      <c r="G128" s="13">
        <v>0</v>
      </c>
      <c r="H128" s="5">
        <v>0</v>
      </c>
      <c r="I128" s="13">
        <v>4</v>
      </c>
      <c r="J128" s="13">
        <v>224.87</v>
      </c>
      <c r="K128" s="13">
        <v>0</v>
      </c>
      <c r="L128" s="13">
        <v>177.5</v>
      </c>
    </row>
    <row r="129" spans="1:12" s="1" customFormat="1" ht="24" customHeight="1">
      <c r="A129" s="2" t="s">
        <v>57</v>
      </c>
      <c r="B129" s="2" t="s">
        <v>63</v>
      </c>
      <c r="C129" s="3">
        <f t="shared" si="4"/>
        <v>658.02</v>
      </c>
      <c r="D129" s="2" t="s">
        <v>61</v>
      </c>
      <c r="E129" s="4" t="s">
        <v>62</v>
      </c>
      <c r="F129" s="13">
        <v>0</v>
      </c>
      <c r="G129" s="13">
        <v>0</v>
      </c>
      <c r="H129" s="5">
        <v>0</v>
      </c>
      <c r="I129" s="13">
        <v>2</v>
      </c>
      <c r="J129" s="13">
        <v>207.92</v>
      </c>
      <c r="K129" s="13">
        <v>341.6</v>
      </c>
      <c r="L129" s="13">
        <v>106.5</v>
      </c>
    </row>
    <row r="130" spans="1:12" s="1" customFormat="1" ht="24" customHeight="1">
      <c r="A130" s="2" t="s">
        <v>57</v>
      </c>
      <c r="B130" s="2" t="s">
        <v>64</v>
      </c>
      <c r="C130" s="3">
        <f t="shared" si="4"/>
        <v>1951.1200000000001</v>
      </c>
      <c r="D130" s="2" t="s">
        <v>65</v>
      </c>
      <c r="E130" s="4" t="s">
        <v>66</v>
      </c>
      <c r="F130" s="13">
        <v>440.8</v>
      </c>
      <c r="G130" s="13">
        <v>181.69</v>
      </c>
      <c r="H130" s="5">
        <v>69.26</v>
      </c>
      <c r="I130" s="13">
        <v>82.5</v>
      </c>
      <c r="J130" s="13">
        <v>789.23</v>
      </c>
      <c r="K130" s="13">
        <v>65.89</v>
      </c>
      <c r="L130" s="13">
        <v>321.75</v>
      </c>
    </row>
    <row r="131" spans="1:12" s="1" customFormat="1" ht="24" customHeight="1">
      <c r="A131" s="2" t="s">
        <v>57</v>
      </c>
      <c r="B131" s="2" t="s">
        <v>67</v>
      </c>
      <c r="C131" s="3">
        <f aca="true" t="shared" si="5" ref="C131:C143">SUBTOTAL(9,F131:L131)</f>
        <v>1308.97</v>
      </c>
      <c r="D131" s="2" t="s">
        <v>68</v>
      </c>
      <c r="E131" s="4" t="s">
        <v>69</v>
      </c>
      <c r="F131" s="13">
        <v>436.8</v>
      </c>
      <c r="G131" s="13">
        <v>359.71</v>
      </c>
      <c r="H131" s="5">
        <v>69.26</v>
      </c>
      <c r="I131" s="13">
        <v>30</v>
      </c>
      <c r="J131" s="13">
        <v>224.28</v>
      </c>
      <c r="K131" s="13">
        <v>11.42</v>
      </c>
      <c r="L131" s="13">
        <v>177.5</v>
      </c>
    </row>
    <row r="132" spans="1:12" s="1" customFormat="1" ht="24" customHeight="1">
      <c r="A132" s="2" t="s">
        <v>57</v>
      </c>
      <c r="B132" s="2" t="s">
        <v>52</v>
      </c>
      <c r="C132" s="3">
        <f t="shared" si="5"/>
        <v>795.9799999999999</v>
      </c>
      <c r="D132" s="2" t="s">
        <v>53</v>
      </c>
      <c r="E132" s="4" t="s">
        <v>54</v>
      </c>
      <c r="F132" s="13">
        <v>367.8</v>
      </c>
      <c r="G132" s="13">
        <v>28.52</v>
      </c>
      <c r="H132" s="5">
        <v>69.26</v>
      </c>
      <c r="I132" s="13">
        <v>31.5</v>
      </c>
      <c r="J132" s="13">
        <v>168.1</v>
      </c>
      <c r="K132" s="13">
        <v>3.3</v>
      </c>
      <c r="L132" s="13">
        <v>127.5</v>
      </c>
    </row>
    <row r="133" spans="1:12" s="1" customFormat="1" ht="18" customHeight="1">
      <c r="A133" s="2" t="s">
        <v>57</v>
      </c>
      <c r="B133" s="2" t="s">
        <v>97</v>
      </c>
      <c r="C133" s="3">
        <f t="shared" si="5"/>
        <v>1141.15</v>
      </c>
      <c r="D133" s="2" t="s">
        <v>98</v>
      </c>
      <c r="E133" s="4" t="s">
        <v>99</v>
      </c>
      <c r="F133" s="13">
        <v>361.4</v>
      </c>
      <c r="G133" s="13">
        <v>165.23</v>
      </c>
      <c r="H133" s="5">
        <v>0</v>
      </c>
      <c r="I133" s="13">
        <v>33</v>
      </c>
      <c r="J133" s="13">
        <v>359.27</v>
      </c>
      <c r="K133" s="13">
        <v>0</v>
      </c>
      <c r="L133" s="13">
        <v>222.25</v>
      </c>
    </row>
    <row r="134" spans="1:12" s="1" customFormat="1" ht="18" customHeight="1">
      <c r="A134" s="2" t="s">
        <v>57</v>
      </c>
      <c r="B134" s="2" t="s">
        <v>100</v>
      </c>
      <c r="C134" s="3">
        <f t="shared" si="5"/>
        <v>1170.81</v>
      </c>
      <c r="D134" s="2" t="s">
        <v>98</v>
      </c>
      <c r="E134" s="4" t="s">
        <v>99</v>
      </c>
      <c r="F134" s="13">
        <v>331.9</v>
      </c>
      <c r="G134" s="13">
        <v>202.39</v>
      </c>
      <c r="H134" s="5">
        <v>0</v>
      </c>
      <c r="I134" s="13">
        <v>30</v>
      </c>
      <c r="J134" s="13">
        <v>359.27</v>
      </c>
      <c r="K134" s="13">
        <v>25</v>
      </c>
      <c r="L134" s="13">
        <v>222.25</v>
      </c>
    </row>
    <row r="135" spans="1:12" s="1" customFormat="1" ht="18" customHeight="1">
      <c r="A135" s="2" t="s">
        <v>57</v>
      </c>
      <c r="B135" s="2" t="s">
        <v>101</v>
      </c>
      <c r="C135" s="3">
        <f t="shared" si="5"/>
        <v>1717.73</v>
      </c>
      <c r="D135" s="2" t="s">
        <v>102</v>
      </c>
      <c r="E135" s="4" t="s">
        <v>103</v>
      </c>
      <c r="F135" s="13">
        <v>443.2</v>
      </c>
      <c r="G135" s="13">
        <v>106.29</v>
      </c>
      <c r="H135" s="5">
        <v>72.42</v>
      </c>
      <c r="I135" s="13">
        <v>42.5</v>
      </c>
      <c r="J135" s="13">
        <v>498.3</v>
      </c>
      <c r="K135" s="13">
        <v>306.52</v>
      </c>
      <c r="L135" s="13">
        <v>248.5</v>
      </c>
    </row>
    <row r="136" spans="1:12" s="1" customFormat="1" ht="18" customHeight="1">
      <c r="A136" s="2" t="s">
        <v>57</v>
      </c>
      <c r="B136" s="2" t="s">
        <v>104</v>
      </c>
      <c r="C136" s="3">
        <f t="shared" si="5"/>
        <v>1977.5600000000002</v>
      </c>
      <c r="D136" s="2" t="s">
        <v>102</v>
      </c>
      <c r="E136" s="4" t="s">
        <v>103</v>
      </c>
      <c r="F136" s="13">
        <v>875.2</v>
      </c>
      <c r="G136" s="13">
        <v>171.64</v>
      </c>
      <c r="H136" s="5">
        <v>72.42</v>
      </c>
      <c r="I136" s="13">
        <v>39</v>
      </c>
      <c r="J136" s="13">
        <v>481.35</v>
      </c>
      <c r="K136" s="13">
        <v>89.45</v>
      </c>
      <c r="L136" s="13">
        <v>248.5</v>
      </c>
    </row>
    <row r="137" spans="1:12" s="1" customFormat="1" ht="18" customHeight="1">
      <c r="A137" s="2" t="s">
        <v>57</v>
      </c>
      <c r="B137" s="2" t="s">
        <v>142</v>
      </c>
      <c r="C137" s="3">
        <f t="shared" si="5"/>
        <v>1430.61</v>
      </c>
      <c r="D137" s="2" t="s">
        <v>143</v>
      </c>
      <c r="E137" s="4" t="s">
        <v>144</v>
      </c>
      <c r="F137" s="13">
        <v>229.6</v>
      </c>
      <c r="G137" s="13">
        <v>535.18</v>
      </c>
      <c r="H137" s="5">
        <v>72.42</v>
      </c>
      <c r="I137" s="13">
        <v>38.9</v>
      </c>
      <c r="J137" s="13">
        <v>336.01</v>
      </c>
      <c r="K137" s="13">
        <v>0</v>
      </c>
      <c r="L137" s="13">
        <v>218.5</v>
      </c>
    </row>
    <row r="138" spans="1:12" s="1" customFormat="1" ht="18" customHeight="1">
      <c r="A138" s="2" t="s">
        <v>57</v>
      </c>
      <c r="B138" s="2" t="s">
        <v>145</v>
      </c>
      <c r="C138" s="3">
        <f t="shared" si="5"/>
        <v>949.1099999999999</v>
      </c>
      <c r="D138" s="2" t="s">
        <v>138</v>
      </c>
      <c r="E138" s="4" t="s">
        <v>128</v>
      </c>
      <c r="F138" s="13">
        <v>290.4</v>
      </c>
      <c r="G138" s="13">
        <v>250.95</v>
      </c>
      <c r="H138" s="5">
        <v>0</v>
      </c>
      <c r="I138" s="13">
        <v>40</v>
      </c>
      <c r="J138" s="13">
        <v>179.26</v>
      </c>
      <c r="K138" s="13">
        <v>0</v>
      </c>
      <c r="L138" s="13">
        <v>188.5</v>
      </c>
    </row>
    <row r="139" spans="1:12" s="1" customFormat="1" ht="18" customHeight="1">
      <c r="A139" s="2" t="s">
        <v>57</v>
      </c>
      <c r="B139" s="2" t="s">
        <v>146</v>
      </c>
      <c r="C139" s="3">
        <f t="shared" si="5"/>
        <v>1085.06</v>
      </c>
      <c r="D139" s="2" t="s">
        <v>26</v>
      </c>
      <c r="E139" s="4" t="s">
        <v>130</v>
      </c>
      <c r="F139" s="13">
        <v>564.5</v>
      </c>
      <c r="G139" s="13">
        <v>0</v>
      </c>
      <c r="H139" s="5">
        <v>74.93</v>
      </c>
      <c r="I139" s="13">
        <v>30</v>
      </c>
      <c r="J139" s="13">
        <v>193.38</v>
      </c>
      <c r="K139" s="13">
        <v>0</v>
      </c>
      <c r="L139" s="13">
        <v>222.25</v>
      </c>
    </row>
    <row r="140" spans="1:12" s="1" customFormat="1" ht="18" customHeight="1">
      <c r="A140" s="2" t="s">
        <v>57</v>
      </c>
      <c r="B140" s="2" t="s">
        <v>147</v>
      </c>
      <c r="C140" s="3">
        <f t="shared" si="5"/>
        <v>767.5600000000002</v>
      </c>
      <c r="D140" s="2" t="s">
        <v>98</v>
      </c>
      <c r="E140" s="4" t="s">
        <v>148</v>
      </c>
      <c r="F140" s="13">
        <v>359.6</v>
      </c>
      <c r="G140" s="13">
        <v>104.6</v>
      </c>
      <c r="H140" s="5">
        <v>74.93</v>
      </c>
      <c r="I140" s="13">
        <v>20</v>
      </c>
      <c r="J140" s="13">
        <v>101.93</v>
      </c>
      <c r="K140" s="13">
        <v>0</v>
      </c>
      <c r="L140" s="13">
        <v>106.5</v>
      </c>
    </row>
    <row r="141" spans="1:12" s="1" customFormat="1" ht="18" customHeight="1">
      <c r="A141" s="2" t="s">
        <v>57</v>
      </c>
      <c r="B141" s="2" t="s">
        <v>149</v>
      </c>
      <c r="C141" s="3">
        <f t="shared" si="5"/>
        <v>652.9</v>
      </c>
      <c r="D141" s="2" t="s">
        <v>150</v>
      </c>
      <c r="E141" s="4" t="s">
        <v>144</v>
      </c>
      <c r="F141" s="13">
        <v>224.9</v>
      </c>
      <c r="G141" s="13">
        <v>121.27</v>
      </c>
      <c r="H141" s="5">
        <v>74.93</v>
      </c>
      <c r="I141" s="13">
        <v>20</v>
      </c>
      <c r="J141" s="13">
        <v>105.3</v>
      </c>
      <c r="K141" s="13">
        <v>0</v>
      </c>
      <c r="L141" s="13">
        <v>106.5</v>
      </c>
    </row>
    <row r="142" spans="1:12" s="1" customFormat="1" ht="18" customHeight="1">
      <c r="A142" s="2" t="s">
        <v>57</v>
      </c>
      <c r="B142" s="2" t="s">
        <v>152</v>
      </c>
      <c r="C142" s="3">
        <f t="shared" si="5"/>
        <v>1033.13</v>
      </c>
      <c r="D142" s="2" t="s">
        <v>153</v>
      </c>
      <c r="E142" s="4" t="s">
        <v>144</v>
      </c>
      <c r="F142" s="13">
        <v>316.2</v>
      </c>
      <c r="G142" s="13">
        <v>254.15</v>
      </c>
      <c r="H142" s="5">
        <v>76.04</v>
      </c>
      <c r="I142" s="13">
        <v>32.25</v>
      </c>
      <c r="J142" s="13">
        <v>215.74</v>
      </c>
      <c r="K142" s="13">
        <v>0</v>
      </c>
      <c r="L142" s="13">
        <v>138.75</v>
      </c>
    </row>
    <row r="143" spans="1:12" s="1" customFormat="1" ht="18" customHeight="1">
      <c r="A143" s="2" t="s">
        <v>57</v>
      </c>
      <c r="B143" s="2" t="s">
        <v>187</v>
      </c>
      <c r="C143" s="3">
        <f t="shared" si="5"/>
        <v>953.82</v>
      </c>
      <c r="D143" s="2" t="s">
        <v>176</v>
      </c>
      <c r="E143" s="4" t="s">
        <v>144</v>
      </c>
      <c r="F143" s="13">
        <v>309.6</v>
      </c>
      <c r="G143" s="13">
        <v>128.22</v>
      </c>
      <c r="H143" s="5">
        <v>75.48</v>
      </c>
      <c r="I143" s="13">
        <v>34.9</v>
      </c>
      <c r="J143" s="13">
        <v>213.73</v>
      </c>
      <c r="K143" s="13">
        <v>43.14</v>
      </c>
      <c r="L143" s="13">
        <v>148.75</v>
      </c>
    </row>
    <row r="144" spans="1:12" s="1" customFormat="1" ht="21.75" customHeight="1">
      <c r="A144" s="2" t="s">
        <v>70</v>
      </c>
      <c r="B144" s="2" t="s">
        <v>38</v>
      </c>
      <c r="C144" s="3">
        <f aca="true" t="shared" si="6" ref="C144:C151">SUM(F144:L144)</f>
        <v>1961.62</v>
      </c>
      <c r="D144" s="2" t="s">
        <v>12</v>
      </c>
      <c r="E144" s="4" t="s">
        <v>13</v>
      </c>
      <c r="F144" s="13">
        <v>802.8</v>
      </c>
      <c r="G144" s="13">
        <v>234.74</v>
      </c>
      <c r="H144" s="5">
        <v>27.58</v>
      </c>
      <c r="I144" s="13">
        <v>2</v>
      </c>
      <c r="J144" s="13">
        <v>436.5</v>
      </c>
      <c r="K144" s="13">
        <v>205</v>
      </c>
      <c r="L144" s="13">
        <v>253</v>
      </c>
    </row>
    <row r="145" spans="1:12" s="1" customFormat="1" ht="18" customHeight="1">
      <c r="A145" s="2" t="s">
        <v>70</v>
      </c>
      <c r="B145" s="2" t="s">
        <v>22</v>
      </c>
      <c r="C145" s="3">
        <f t="shared" si="6"/>
        <v>1535.35</v>
      </c>
      <c r="D145" s="2" t="s">
        <v>23</v>
      </c>
      <c r="E145" s="4" t="s">
        <v>24</v>
      </c>
      <c r="F145" s="13">
        <v>681.4</v>
      </c>
      <c r="G145" s="13">
        <v>89</v>
      </c>
      <c r="H145" s="5">
        <v>27.58</v>
      </c>
      <c r="I145" s="13">
        <v>0</v>
      </c>
      <c r="J145" s="13">
        <v>438.87</v>
      </c>
      <c r="K145" s="13">
        <v>50</v>
      </c>
      <c r="L145" s="13">
        <v>248.5</v>
      </c>
    </row>
    <row r="146" spans="1:12" s="1" customFormat="1" ht="18" customHeight="1">
      <c r="A146" s="2" t="s">
        <v>70</v>
      </c>
      <c r="B146" s="2" t="s">
        <v>71</v>
      </c>
      <c r="C146" s="3">
        <f t="shared" si="6"/>
        <v>2103.66</v>
      </c>
      <c r="D146" s="2" t="s">
        <v>26</v>
      </c>
      <c r="E146" s="4" t="s">
        <v>27</v>
      </c>
      <c r="F146" s="13">
        <v>780.3</v>
      </c>
      <c r="G146" s="13">
        <v>42</v>
      </c>
      <c r="H146" s="5">
        <v>27.58</v>
      </c>
      <c r="I146" s="13">
        <v>62</v>
      </c>
      <c r="J146" s="13">
        <v>762.78</v>
      </c>
      <c r="K146" s="13">
        <v>0</v>
      </c>
      <c r="L146" s="13">
        <v>429</v>
      </c>
    </row>
    <row r="147" spans="1:12" s="1" customFormat="1" ht="18" customHeight="1">
      <c r="A147" s="2" t="s">
        <v>70</v>
      </c>
      <c r="B147" s="2" t="s">
        <v>72</v>
      </c>
      <c r="C147" s="3">
        <f t="shared" si="6"/>
        <v>77</v>
      </c>
      <c r="D147" s="2" t="s">
        <v>15</v>
      </c>
      <c r="E147" s="4" t="s">
        <v>197</v>
      </c>
      <c r="F147" s="13">
        <v>0</v>
      </c>
      <c r="G147" s="13">
        <v>0</v>
      </c>
      <c r="H147" s="5">
        <v>0</v>
      </c>
      <c r="I147" s="13">
        <v>0</v>
      </c>
      <c r="J147" s="13">
        <v>77</v>
      </c>
      <c r="K147" s="13">
        <v>0</v>
      </c>
      <c r="L147" s="13">
        <v>0</v>
      </c>
    </row>
    <row r="148" spans="1:12" s="1" customFormat="1" ht="18" customHeight="1">
      <c r="A148" s="2" t="s">
        <v>70</v>
      </c>
      <c r="B148" s="2" t="s">
        <v>196</v>
      </c>
      <c r="C148" s="3">
        <f t="shared" si="6"/>
        <v>146</v>
      </c>
      <c r="D148" s="2" t="s">
        <v>15</v>
      </c>
      <c r="E148" s="4" t="s">
        <v>197</v>
      </c>
      <c r="F148" s="13">
        <v>0</v>
      </c>
      <c r="G148" s="13">
        <v>0</v>
      </c>
      <c r="H148" s="5">
        <v>0</v>
      </c>
      <c r="I148" s="13">
        <v>0</v>
      </c>
      <c r="J148" s="13">
        <v>77</v>
      </c>
      <c r="K148" s="13">
        <v>0</v>
      </c>
      <c r="L148" s="13">
        <v>69</v>
      </c>
    </row>
    <row r="149" spans="1:12" s="1" customFormat="1" ht="18" customHeight="1">
      <c r="A149" s="2" t="s">
        <v>70</v>
      </c>
      <c r="B149" s="2" t="s">
        <v>105</v>
      </c>
      <c r="C149" s="3">
        <f t="shared" si="6"/>
        <v>1046.21</v>
      </c>
      <c r="D149" s="2" t="s">
        <v>20</v>
      </c>
      <c r="E149" s="4" t="s">
        <v>106</v>
      </c>
      <c r="F149" s="13">
        <v>0</v>
      </c>
      <c r="G149" s="13">
        <v>0</v>
      </c>
      <c r="H149" s="5">
        <v>148.19</v>
      </c>
      <c r="I149" s="13">
        <v>47.98</v>
      </c>
      <c r="J149" s="13">
        <v>685.04</v>
      </c>
      <c r="K149" s="13">
        <v>0</v>
      </c>
      <c r="L149" s="13">
        <v>165</v>
      </c>
    </row>
    <row r="150" spans="1:12" s="1" customFormat="1" ht="18" customHeight="1">
      <c r="A150" s="2" t="s">
        <v>70</v>
      </c>
      <c r="B150" s="2" t="s">
        <v>151</v>
      </c>
      <c r="C150" s="3">
        <f t="shared" si="6"/>
        <v>583.92</v>
      </c>
      <c r="D150" s="2" t="s">
        <v>15</v>
      </c>
      <c r="E150" s="4" t="s">
        <v>207</v>
      </c>
      <c r="F150" s="13">
        <v>0</v>
      </c>
      <c r="G150" s="13">
        <v>0</v>
      </c>
      <c r="H150" s="5">
        <v>0</v>
      </c>
      <c r="I150" s="13">
        <v>0</v>
      </c>
      <c r="J150" s="13">
        <v>583.92</v>
      </c>
      <c r="K150" s="13">
        <v>0</v>
      </c>
      <c r="L150" s="13">
        <v>0</v>
      </c>
    </row>
    <row r="151" spans="1:12" s="1" customFormat="1" ht="18" customHeight="1">
      <c r="A151" s="2" t="s">
        <v>70</v>
      </c>
      <c r="B151" s="2" t="s">
        <v>152</v>
      </c>
      <c r="C151" s="3">
        <f t="shared" si="6"/>
        <v>486.9</v>
      </c>
      <c r="D151" s="2" t="s">
        <v>188</v>
      </c>
      <c r="E151" s="4" t="s">
        <v>189</v>
      </c>
      <c r="F151" s="13">
        <v>0</v>
      </c>
      <c r="G151" s="13">
        <v>0</v>
      </c>
      <c r="H151" s="5">
        <v>329.67</v>
      </c>
      <c r="I151" s="13">
        <v>0</v>
      </c>
      <c r="J151" s="13">
        <v>73.22999999999999</v>
      </c>
      <c r="K151" s="13">
        <v>0</v>
      </c>
      <c r="L151" s="13">
        <v>84</v>
      </c>
    </row>
    <row r="152" spans="1:12" s="1" customFormat="1" ht="18" customHeight="1">
      <c r="A152" s="2" t="s">
        <v>203</v>
      </c>
      <c r="B152" s="2" t="s">
        <v>190</v>
      </c>
      <c r="C152" s="3">
        <f>SUBTOTAL(9,F152:L152)</f>
        <v>1614.47</v>
      </c>
      <c r="D152" s="2" t="s">
        <v>159</v>
      </c>
      <c r="E152" s="2" t="s">
        <v>266</v>
      </c>
      <c r="F152" s="13">
        <v>0</v>
      </c>
      <c r="G152" s="13">
        <v>919.5</v>
      </c>
      <c r="H152" s="5">
        <v>0</v>
      </c>
      <c r="I152" s="13">
        <v>0</v>
      </c>
      <c r="J152" s="13">
        <v>585.47</v>
      </c>
      <c r="K152" s="13">
        <v>0</v>
      </c>
      <c r="L152" s="13">
        <v>109.5</v>
      </c>
    </row>
    <row r="153" spans="1:12" s="1" customFormat="1" ht="18" customHeight="1">
      <c r="A153" s="2" t="s">
        <v>73</v>
      </c>
      <c r="B153" s="2" t="s">
        <v>56</v>
      </c>
      <c r="C153" s="3">
        <f>SUM(F153:L153)</f>
        <v>1800.84</v>
      </c>
      <c r="D153" s="2" t="s">
        <v>26</v>
      </c>
      <c r="E153" s="4" t="s">
        <v>27</v>
      </c>
      <c r="F153" s="13">
        <v>699.8</v>
      </c>
      <c r="G153" s="13">
        <v>53</v>
      </c>
      <c r="H153" s="5">
        <v>54.2</v>
      </c>
      <c r="I153" s="13">
        <v>0</v>
      </c>
      <c r="J153" s="13">
        <v>727.89</v>
      </c>
      <c r="K153" s="13">
        <v>34.95</v>
      </c>
      <c r="L153" s="13">
        <v>231</v>
      </c>
    </row>
    <row r="154" spans="1:12" s="1" customFormat="1" ht="18" customHeight="1">
      <c r="A154" s="2" t="s">
        <v>73</v>
      </c>
      <c r="B154" s="2" t="s">
        <v>14</v>
      </c>
      <c r="C154" s="3">
        <f>SUM(F154:L154)</f>
        <v>81.62</v>
      </c>
      <c r="D154" s="2" t="s">
        <v>36</v>
      </c>
      <c r="E154" s="4" t="s">
        <v>74</v>
      </c>
      <c r="F154" s="13">
        <v>0</v>
      </c>
      <c r="G154" s="13">
        <v>0</v>
      </c>
      <c r="H154" s="5">
        <v>0</v>
      </c>
      <c r="I154" s="13">
        <v>0</v>
      </c>
      <c r="J154" s="13">
        <v>81.62</v>
      </c>
      <c r="K154" s="13">
        <v>0</v>
      </c>
      <c r="L154" s="13">
        <v>0</v>
      </c>
    </row>
    <row r="155" spans="1:12" s="1" customFormat="1" ht="18" customHeight="1">
      <c r="A155" s="2" t="s">
        <v>73</v>
      </c>
      <c r="B155" s="2" t="s">
        <v>88</v>
      </c>
      <c r="C155" s="3">
        <f>SUM(F155:L155)</f>
        <v>115.34</v>
      </c>
      <c r="D155" s="2" t="s">
        <v>36</v>
      </c>
      <c r="E155" s="4" t="s">
        <v>216</v>
      </c>
      <c r="F155" s="13">
        <v>0</v>
      </c>
      <c r="G155" s="13">
        <v>0</v>
      </c>
      <c r="H155" s="5">
        <v>0</v>
      </c>
      <c r="I155" s="13">
        <v>0</v>
      </c>
      <c r="J155" s="13">
        <v>81.62</v>
      </c>
      <c r="K155" s="13">
        <v>0</v>
      </c>
      <c r="L155" s="13">
        <v>33.72</v>
      </c>
    </row>
    <row r="156" spans="1:12" s="1" customFormat="1" ht="17.25" customHeight="1" thickBot="1">
      <c r="A156" s="2" t="s">
        <v>73</v>
      </c>
      <c r="B156" s="2" t="s">
        <v>166</v>
      </c>
      <c r="C156" s="6">
        <v>1992.8400000000001</v>
      </c>
      <c r="D156" s="2" t="s">
        <v>159</v>
      </c>
      <c r="E156" s="2" t="s">
        <v>266</v>
      </c>
      <c r="F156" s="13">
        <v>0</v>
      </c>
      <c r="G156" s="13">
        <v>0</v>
      </c>
      <c r="H156" s="5">
        <v>906.32</v>
      </c>
      <c r="I156" s="13">
        <v>37</v>
      </c>
      <c r="J156" s="13">
        <v>735.52</v>
      </c>
      <c r="K156" s="13">
        <v>0</v>
      </c>
      <c r="L156" s="13">
        <v>314</v>
      </c>
    </row>
    <row r="157" spans="1:12" s="17" customFormat="1" ht="12">
      <c r="A157" s="22"/>
      <c r="B157" s="23"/>
      <c r="C157" s="24">
        <f>SUM(C1:C156)</f>
        <v>136423.44999999998</v>
      </c>
      <c r="D157" s="23"/>
      <c r="E157" s="22"/>
      <c r="F157" s="22">
        <f aca="true" t="shared" si="7" ref="F157:L157">SUM(F1:F156)</f>
        <v>40153.100000000006</v>
      </c>
      <c r="G157" s="22">
        <f t="shared" si="7"/>
        <v>10096.349999999999</v>
      </c>
      <c r="H157" s="22">
        <f t="shared" si="7"/>
        <v>16438.170000000006</v>
      </c>
      <c r="I157" s="22">
        <f t="shared" si="7"/>
        <v>2887.03</v>
      </c>
      <c r="J157" s="22">
        <f t="shared" si="7"/>
        <v>45421.650000000016</v>
      </c>
      <c r="K157" s="22">
        <f t="shared" si="7"/>
        <v>1914.3500000000001</v>
      </c>
      <c r="L157" s="22">
        <f t="shared" si="7"/>
        <v>19512.800000000003</v>
      </c>
    </row>
    <row r="159" ht="15">
      <c r="C159" s="11"/>
    </row>
    <row r="160" ht="15">
      <c r="C160" s="11"/>
    </row>
    <row r="161" ht="15">
      <c r="C161" s="11"/>
    </row>
    <row r="162" ht="15">
      <c r="C162" s="11"/>
    </row>
    <row r="163" ht="15">
      <c r="C163" s="11"/>
    </row>
    <row r="164" ht="15">
      <c r="C164" s="11"/>
    </row>
    <row r="165" ht="15">
      <c r="C165" s="11"/>
    </row>
    <row r="166" ht="15">
      <c r="C166" s="12"/>
    </row>
  </sheetData>
  <sheetProtection password="E9E0" sheet="1" objects="1" scenarios="1" selectLockedCells="1" selectUnlockedCells="1"/>
  <autoFilter ref="A1:L157"/>
  <printOptions/>
  <pageMargins left="0.45" right="0.45" top="0.5" bottom="0.5" header="0.3" footer="0.3"/>
  <pageSetup horizontalDpi="600" verticalDpi="600" orientation="landscape" scale="65" r:id="rId3"/>
  <headerFooter>
    <oddFooter>&amp;L&amp;D&amp;C&amp;F&amp;R&amp;P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2">
      <pane ySplit="1" topLeftCell="A3" activePane="bottomLeft" state="frozen"/>
      <selection pane="topLeft" activeCell="A2" sqref="A2"/>
      <selection pane="bottomLeft" activeCell="A8" sqref="A8"/>
    </sheetView>
  </sheetViews>
  <sheetFormatPr defaultColWidth="9.140625" defaultRowHeight="15"/>
  <cols>
    <col min="1" max="1" width="28.421875" style="0" bestFit="1" customWidth="1"/>
    <col min="2" max="2" width="12.57421875" style="11" bestFit="1" customWidth="1"/>
  </cols>
  <sheetData>
    <row r="1" spans="1:2" ht="15" hidden="1">
      <c r="A1" s="9" t="s">
        <v>201</v>
      </c>
      <c r="B1" s="25"/>
    </row>
    <row r="2" spans="1:2" ht="15">
      <c r="A2" s="15" t="s">
        <v>0</v>
      </c>
      <c r="B2" s="25" t="s">
        <v>202</v>
      </c>
    </row>
    <row r="3" spans="1:2" ht="15">
      <c r="A3" s="8" t="s">
        <v>10</v>
      </c>
      <c r="B3" s="26">
        <v>2275.39</v>
      </c>
    </row>
    <row r="4" spans="1:2" ht="15">
      <c r="A4" s="10" t="s">
        <v>16</v>
      </c>
      <c r="B4" s="27">
        <v>10557.210000000001</v>
      </c>
    </row>
    <row r="5" spans="1:2" ht="15">
      <c r="A5" s="10" t="s">
        <v>191</v>
      </c>
      <c r="B5" s="27">
        <v>5550.05</v>
      </c>
    </row>
    <row r="6" spans="1:2" ht="15">
      <c r="A6" s="10" t="s">
        <v>28</v>
      </c>
      <c r="B6" s="27">
        <v>2644.13</v>
      </c>
    </row>
    <row r="7" spans="1:2" ht="15">
      <c r="A7" s="10" t="s">
        <v>32</v>
      </c>
      <c r="B7" s="27">
        <v>7258.22</v>
      </c>
    </row>
    <row r="8" spans="1:2" ht="15">
      <c r="A8" s="10" t="s">
        <v>192</v>
      </c>
      <c r="B8" s="27">
        <v>1411.56</v>
      </c>
    </row>
    <row r="9" spans="1:2" ht="15">
      <c r="A9" s="10" t="s">
        <v>39</v>
      </c>
      <c r="B9" s="27">
        <v>3836.59</v>
      </c>
    </row>
    <row r="10" spans="1:2" ht="15">
      <c r="A10" s="10" t="s">
        <v>37</v>
      </c>
      <c r="B10" s="27">
        <v>5132.139999999999</v>
      </c>
    </row>
    <row r="11" spans="1:2" ht="15">
      <c r="A11" s="10" t="s">
        <v>193</v>
      </c>
      <c r="B11" s="27">
        <v>5004.78</v>
      </c>
    </row>
    <row r="12" spans="1:2" ht="15">
      <c r="A12" s="10" t="s">
        <v>43</v>
      </c>
      <c r="B12" s="27">
        <v>14137.730000000003</v>
      </c>
    </row>
    <row r="13" spans="1:2" ht="15">
      <c r="A13" s="10" t="s">
        <v>194</v>
      </c>
      <c r="B13" s="27">
        <v>4611.139999999999</v>
      </c>
    </row>
    <row r="14" spans="1:2" ht="15">
      <c r="A14" s="10" t="s">
        <v>55</v>
      </c>
      <c r="B14" s="27">
        <v>8645.55</v>
      </c>
    </row>
    <row r="15" spans="1:2" ht="15">
      <c r="A15" s="10" t="s">
        <v>195</v>
      </c>
      <c r="B15" s="27">
        <v>7402.6900000000005</v>
      </c>
    </row>
    <row r="16" spans="1:2" ht="15">
      <c r="A16" s="10" t="s">
        <v>57</v>
      </c>
      <c r="B16" s="27">
        <v>20258.100000000002</v>
      </c>
    </row>
    <row r="17" spans="1:2" ht="15">
      <c r="A17" s="10" t="s">
        <v>70</v>
      </c>
      <c r="B17" s="27">
        <v>7940.659999999999</v>
      </c>
    </row>
    <row r="18" spans="1:2" ht="15">
      <c r="A18" s="10" t="s">
        <v>73</v>
      </c>
      <c r="B18" s="27">
        <v>3990.6400000000003</v>
      </c>
    </row>
    <row r="19" spans="1:2" ht="15">
      <c r="A19" s="10" t="s">
        <v>203</v>
      </c>
      <c r="B19" s="27">
        <v>1614.47</v>
      </c>
    </row>
    <row r="20" spans="1:2" ht="15">
      <c r="A20" s="10" t="s">
        <v>231</v>
      </c>
      <c r="B20" s="27">
        <v>13740.830000000002</v>
      </c>
    </row>
    <row r="21" spans="1:2" ht="15">
      <c r="A21" s="10" t="s">
        <v>254</v>
      </c>
      <c r="B21" s="27">
        <v>10411.57</v>
      </c>
    </row>
    <row r="22" spans="1:2" ht="15">
      <c r="A22" s="14" t="s">
        <v>200</v>
      </c>
      <c r="B22" s="28">
        <v>136423.45</v>
      </c>
    </row>
  </sheetData>
  <sheetProtection password="E9E0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Cherokee Nation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june-butler</dc:creator>
  <cp:keywords/>
  <dc:description/>
  <cp:lastModifiedBy>june-butler</cp:lastModifiedBy>
  <cp:lastPrinted>2012-12-04T20:43:23Z</cp:lastPrinted>
  <dcterms:created xsi:type="dcterms:W3CDTF">2012-12-02T14:12:57Z</dcterms:created>
  <dcterms:modified xsi:type="dcterms:W3CDTF">2012-12-05T16:26:54Z</dcterms:modified>
  <cp:category/>
  <cp:version/>
  <cp:contentType/>
  <cp:contentStatus/>
</cp:coreProperties>
</file>